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orthenwithshelvepc-my.sharepoint.com/personal/clerk_worthenwithshelvepc_org_uk/Documents/Documents/Dropbox/Abermule/WESTBURY/"/>
    </mc:Choice>
  </mc:AlternateContent>
  <xr:revisionPtr revIDLastSave="131" documentId="8_{3451C7B0-3B80-4D27-AED2-B3000EF18D33}" xr6:coauthVersionLast="47" xr6:coauthVersionMax="47" xr10:uidLastSave="{78F1D00C-D713-468E-9B13-B8F40173B2A4}"/>
  <bookViews>
    <workbookView xWindow="-108" yWindow="-108" windowWidth="23256" windowHeight="12456" xr2:uid="{00000000-000D-0000-FFFF-FFFF00000000}"/>
  </bookViews>
  <sheets>
    <sheet name="Cash Book" sheetId="1" r:id="rId1"/>
    <sheet name="Sheet2" sheetId="2" state="hidden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6" i="1" l="1"/>
  <c r="Q29" i="1"/>
  <c r="Q28" i="1"/>
  <c r="Q27" i="1"/>
  <c r="Q26" i="1"/>
  <c r="Q25" i="1"/>
  <c r="Q24" i="1"/>
  <c r="Q23" i="1"/>
  <c r="Q22" i="1"/>
  <c r="Q21" i="1"/>
  <c r="Q20" i="1"/>
  <c r="Q19" i="1"/>
  <c r="G30" i="1"/>
  <c r="D34" i="1" s="1"/>
  <c r="K35" i="1"/>
  <c r="D55" i="1"/>
  <c r="K32" i="1"/>
  <c r="P30" i="1"/>
  <c r="O30" i="1"/>
  <c r="N30" i="1"/>
  <c r="M30" i="1"/>
  <c r="L30" i="1"/>
  <c r="H30" i="1"/>
  <c r="J34" i="1" s="1"/>
  <c r="F30" i="1"/>
  <c r="E30" i="1"/>
  <c r="D30" i="1"/>
  <c r="C30" i="1"/>
  <c r="Q18" i="1"/>
  <c r="Q17" i="1"/>
  <c r="Q16" i="1"/>
  <c r="Q15" i="1"/>
  <c r="Q14" i="1"/>
  <c r="Q13" i="1"/>
  <c r="Q12" i="1"/>
  <c r="Q11" i="1"/>
  <c r="Q10" i="1"/>
  <c r="Q9" i="1"/>
  <c r="Q8" i="1"/>
  <c r="Q7" i="1"/>
  <c r="Q5" i="1"/>
  <c r="Q30" i="1" l="1"/>
  <c r="J35" i="1" s="1"/>
  <c r="R5" i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J36" i="1" l="1"/>
  <c r="R30" i="1"/>
  <c r="D35" i="1" s="1"/>
  <c r="D36" i="1" s="1"/>
</calcChain>
</file>

<file path=xl/sharedStrings.xml><?xml version="1.0" encoding="utf-8"?>
<sst xmlns="http://schemas.openxmlformats.org/spreadsheetml/2006/main" count="85" uniqueCount="64">
  <si>
    <t>TOTAL</t>
  </si>
  <si>
    <t>WESTBURY PARISH COUNCIL</t>
  </si>
  <si>
    <t>INCOME  £</t>
  </si>
  <si>
    <t>EXPENDITURE £</t>
  </si>
  <si>
    <t>Date</t>
  </si>
  <si>
    <t>Bank ref</t>
  </si>
  <si>
    <t>Details</t>
  </si>
  <si>
    <t>Precept</t>
  </si>
  <si>
    <t>Vat refund</t>
  </si>
  <si>
    <t>Misc.</t>
  </si>
  <si>
    <t>Interest Bus Bank</t>
  </si>
  <si>
    <t>Cheque No</t>
  </si>
  <si>
    <t>Admin</t>
  </si>
  <si>
    <t>S 137</t>
  </si>
  <si>
    <t>Other</t>
  </si>
  <si>
    <t>VAT inc</t>
  </si>
  <si>
    <t>Parish Reserve</t>
  </si>
  <si>
    <t>Cash Account</t>
  </si>
  <si>
    <t>Income</t>
  </si>
  <si>
    <t>Expenditure</t>
  </si>
  <si>
    <t>Total Balance</t>
  </si>
  <si>
    <t>Check Balance</t>
  </si>
  <si>
    <t>Shropshire Council</t>
  </si>
  <si>
    <t>Westbury Village Hall</t>
  </si>
  <si>
    <t>Salary</t>
  </si>
  <si>
    <t>BACS</t>
  </si>
  <si>
    <t>DD</t>
  </si>
  <si>
    <t>S J Smith Salary April</t>
  </si>
  <si>
    <t>HMRC</t>
  </si>
  <si>
    <t>CHARGE</t>
  </si>
  <si>
    <t>Lloyds</t>
  </si>
  <si>
    <t>Shropshire Council Lease</t>
  </si>
  <si>
    <t>SALC Membership Fee</t>
  </si>
  <si>
    <t>Vron Gate Show Grant</t>
  </si>
  <si>
    <t>Interest</t>
  </si>
  <si>
    <t>S J Smith Salary May</t>
  </si>
  <si>
    <t>Zurich Insurance</t>
  </si>
  <si>
    <t>BFWD £</t>
  </si>
  <si>
    <t>£ Total</t>
  </si>
  <si>
    <t>£ total</t>
  </si>
  <si>
    <t>Information Solutions</t>
  </si>
  <si>
    <t>CIL</t>
  </si>
  <si>
    <t>Play Area</t>
  </si>
  <si>
    <t>RESERVES</t>
  </si>
  <si>
    <t>Operating Reserve</t>
  </si>
  <si>
    <t>Three months expenditure reserve</t>
  </si>
  <si>
    <t>Play Area Reserve</t>
  </si>
  <si>
    <t>Capital Items</t>
  </si>
  <si>
    <t>Election Cost</t>
  </si>
  <si>
    <t>Reserve in event of contested election</t>
  </si>
  <si>
    <t>Bridge</t>
  </si>
  <si>
    <t>RECEIPTS AND PAYMENT SUMMARY FOR YEAR ENDING 31.03.27</t>
  </si>
  <si>
    <t>01.04.26</t>
  </si>
  <si>
    <t>13.04.26</t>
  </si>
  <si>
    <t>17.04.26</t>
  </si>
  <si>
    <t>15.05.26</t>
  </si>
  <si>
    <t>02.05.26</t>
  </si>
  <si>
    <t>S J Smith Add Salary 03 04 05</t>
  </si>
  <si>
    <t>01.05.26</t>
  </si>
  <si>
    <t>08.05.26</t>
  </si>
  <si>
    <t>Yockleton Victory Hall</t>
  </si>
  <si>
    <t>Rachel Reid Salary 04-05</t>
  </si>
  <si>
    <t>12.05.26</t>
  </si>
  <si>
    <t xml:space="preserve">Spent 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</si>
</sst>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&quot;£&quot;#,##0.00"/>
    <numFmt numFmtId="167" formatCode="&quot;£&quot;#,##0.00_);[Red]\(&quot;£&quot;#,##0.00\)"/>
    <numFmt numFmtId="168" formatCode="&quot;£&quot;#,##0.00;[Red]&quot;£&quot;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C000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47">
    <xf numFmtId="0" fontId="0" fillId="0" borderId="0" xfId="0"/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165" fontId="3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left"/>
    </xf>
    <xf numFmtId="44" fontId="1" fillId="0" borderId="6" xfId="0" applyNumberFormat="1" applyFont="1" applyBorder="1" applyAlignment="1">
      <alignment horizontal="center"/>
    </xf>
    <xf numFmtId="44" fontId="1" fillId="0" borderId="0" xfId="0" applyNumberFormat="1" applyFont="1" applyAlignment="1">
      <alignment horizontal="center"/>
    </xf>
    <xf numFmtId="44" fontId="1" fillId="5" borderId="0" xfId="0" applyNumberFormat="1" applyFont="1" applyFill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left" wrapText="1"/>
    </xf>
    <xf numFmtId="0" fontId="1" fillId="4" borderId="6" xfId="0" applyFont="1" applyFill="1" applyBorder="1" applyAlignment="1">
      <alignment horizontal="center" wrapText="1"/>
    </xf>
    <xf numFmtId="166" fontId="1" fillId="3" borderId="7" xfId="0" applyNumberFormat="1" applyFont="1" applyFill="1" applyBorder="1" applyAlignment="1">
      <alignment horizontal="right"/>
    </xf>
    <xf numFmtId="44" fontId="1" fillId="5" borderId="6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left" wrapText="1"/>
    </xf>
    <xf numFmtId="0" fontId="1" fillId="0" borderId="5" xfId="0" applyFont="1" applyBorder="1" applyAlignment="1">
      <alignment horizontal="center"/>
    </xf>
    <xf numFmtId="0" fontId="1" fillId="0" borderId="0" xfId="0" applyFont="1"/>
    <xf numFmtId="166" fontId="1" fillId="5" borderId="6" xfId="0" applyNumberFormat="1" applyFont="1" applyFill="1" applyBorder="1" applyAlignment="1">
      <alignment horizontal="right" wrapText="1"/>
    </xf>
    <xf numFmtId="164" fontId="1" fillId="0" borderId="6" xfId="0" applyNumberFormat="1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164" fontId="1" fillId="0" borderId="0" xfId="0" applyNumberFormat="1" applyFont="1" applyAlignment="1">
      <alignment horizontal="right"/>
    </xf>
    <xf numFmtId="164" fontId="1" fillId="4" borderId="6" xfId="0" applyNumberFormat="1" applyFont="1" applyFill="1" applyBorder="1" applyAlignment="1">
      <alignment horizontal="center"/>
    </xf>
    <xf numFmtId="166" fontId="1" fillId="5" borderId="6" xfId="2" applyNumberFormat="1" applyFont="1" applyFill="1" applyBorder="1" applyAlignment="1"/>
    <xf numFmtId="0" fontId="1" fillId="4" borderId="6" xfId="0" applyFont="1" applyFill="1" applyBorder="1" applyAlignment="1">
      <alignment horizontal="center"/>
    </xf>
    <xf numFmtId="164" fontId="1" fillId="5" borderId="6" xfId="0" applyNumberFormat="1" applyFont="1" applyFill="1" applyBorder="1" applyAlignment="1">
      <alignment horizontal="center"/>
    </xf>
    <xf numFmtId="44" fontId="3" fillId="5" borderId="0" xfId="0" applyNumberFormat="1" applyFont="1" applyFill="1" applyAlignment="1">
      <alignment horizontal="center"/>
    </xf>
    <xf numFmtId="164" fontId="1" fillId="0" borderId="6" xfId="0" applyNumberFormat="1" applyFont="1" applyBorder="1" applyAlignment="1">
      <alignment horizontal="left"/>
    </xf>
    <xf numFmtId="164" fontId="3" fillId="6" borderId="1" xfId="0" applyNumberFormat="1" applyFont="1" applyFill="1" applyBorder="1" applyAlignment="1">
      <alignment horizontal="center"/>
    </xf>
    <xf numFmtId="1" fontId="3" fillId="6" borderId="3" xfId="0" applyNumberFormat="1" applyFont="1" applyFill="1" applyBorder="1" applyAlignment="1">
      <alignment horizontal="center"/>
    </xf>
    <xf numFmtId="164" fontId="3" fillId="6" borderId="2" xfId="0" applyNumberFormat="1" applyFont="1" applyFill="1" applyBorder="1" applyAlignment="1">
      <alignment horizontal="center"/>
    </xf>
    <xf numFmtId="164" fontId="3" fillId="6" borderId="3" xfId="0" applyNumberFormat="1" applyFont="1" applyFill="1" applyBorder="1" applyAlignment="1">
      <alignment horizontal="center"/>
    </xf>
    <xf numFmtId="166" fontId="3" fillId="6" borderId="3" xfId="0" applyNumberFormat="1" applyFont="1" applyFill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4" borderId="12" xfId="0" applyNumberFormat="1" applyFont="1" applyFill="1" applyBorder="1"/>
    <xf numFmtId="17" fontId="1" fillId="4" borderId="13" xfId="0" applyNumberFormat="1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17" fontId="1" fillId="4" borderId="11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6" fontId="3" fillId="4" borderId="14" xfId="0" applyNumberFormat="1" applyFont="1" applyFill="1" applyBorder="1" applyAlignment="1">
      <alignment horizontal="center"/>
    </xf>
    <xf numFmtId="164" fontId="1" fillId="4" borderId="14" xfId="0" applyNumberFormat="1" applyFont="1" applyFill="1" applyBorder="1" applyAlignment="1">
      <alignment horizontal="center"/>
    </xf>
    <xf numFmtId="164" fontId="1" fillId="4" borderId="15" xfId="0" applyNumberFormat="1" applyFont="1" applyFill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6" fontId="4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1" fillId="0" borderId="16" xfId="0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0" xfId="0" applyNumberFormat="1" applyFont="1" applyAlignment="1">
      <alignment vertical="top"/>
    </xf>
    <xf numFmtId="43" fontId="1" fillId="0" borderId="0" xfId="0" applyNumberFormat="1" applyFont="1" applyAlignment="1">
      <alignment horizontal="center" vertical="top"/>
    </xf>
    <xf numFmtId="166" fontId="1" fillId="4" borderId="13" xfId="0" applyNumberFormat="1" applyFont="1" applyFill="1" applyBorder="1" applyAlignment="1">
      <alignment horizontal="right"/>
    </xf>
    <xf numFmtId="167" fontId="1" fillId="4" borderId="13" xfId="0" applyNumberFormat="1" applyFont="1" applyFill="1" applyBorder="1" applyAlignment="1">
      <alignment horizontal="right"/>
    </xf>
    <xf numFmtId="168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43" fontId="5" fillId="0" borderId="0" xfId="0" applyNumberFormat="1" applyFont="1"/>
    <xf numFmtId="0" fontId="5" fillId="0" borderId="0" xfId="0" applyFont="1"/>
    <xf numFmtId="1" fontId="1" fillId="0" borderId="13" xfId="0" applyNumberFormat="1" applyFont="1" applyBorder="1" applyAlignment="1">
      <alignment horizontal="center"/>
    </xf>
    <xf numFmtId="1" fontId="3" fillId="6" borderId="8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2" fontId="1" fillId="0" borderId="0" xfId="0" applyNumberFormat="1" applyFont="1" applyAlignment="1">
      <alignment horizontal="right"/>
    </xf>
    <xf numFmtId="2" fontId="3" fillId="0" borderId="11" xfId="0" applyNumberFormat="1" applyFont="1" applyBorder="1"/>
    <xf numFmtId="2" fontId="0" fillId="0" borderId="12" xfId="0" applyNumberFormat="1" applyBorder="1"/>
    <xf numFmtId="2" fontId="0" fillId="0" borderId="21" xfId="0" applyNumberFormat="1" applyBorder="1"/>
    <xf numFmtId="2" fontId="1" fillId="0" borderId="9" xfId="0" applyNumberFormat="1" applyFont="1" applyBorder="1"/>
    <xf numFmtId="2" fontId="0" fillId="0" borderId="18" xfId="0" applyNumberFormat="1" applyBorder="1"/>
    <xf numFmtId="2" fontId="1" fillId="0" borderId="22" xfId="0" applyNumberFormat="1" applyFont="1" applyBorder="1"/>
    <xf numFmtId="2" fontId="1" fillId="0" borderId="19" xfId="0" applyNumberFormat="1" applyFont="1" applyBorder="1"/>
    <xf numFmtId="2" fontId="0" fillId="0" borderId="20" xfId="0" applyNumberFormat="1" applyBorder="1"/>
    <xf numFmtId="2" fontId="1" fillId="0" borderId="0" xfId="0" applyNumberFormat="1" applyFont="1"/>
    <xf numFmtId="2" fontId="1" fillId="0" borderId="10" xfId="0" applyNumberFormat="1" applyFont="1" applyBorder="1"/>
    <xf numFmtId="2" fontId="0" fillId="0" borderId="0" xfId="0" applyNumberFormat="1"/>
    <xf numFmtId="2" fontId="0" fillId="0" borderId="10" xfId="0" applyNumberFormat="1" applyBorder="1"/>
    <xf numFmtId="2" fontId="6" fillId="0" borderId="9" xfId="0" applyNumberFormat="1" applyFont="1" applyBorder="1"/>
    <xf numFmtId="2" fontId="3" fillId="0" borderId="13" xfId="0" applyNumberFormat="1" applyFont="1" applyBorder="1"/>
    <xf numFmtId="17" fontId="1" fillId="0" borderId="0" xfId="0" applyNumberFormat="1" applyFont="1" applyAlignment="1">
      <alignment horizontal="center"/>
    </xf>
    <xf numFmtId="0" fontId="1" fillId="8" borderId="0" xfId="0" applyFont="1" applyFill="1" applyAlignment="1">
      <alignment horizontal="center" wrapText="1"/>
    </xf>
    <xf numFmtId="43" fontId="1" fillId="0" borderId="0" xfId="0" applyNumberFormat="1" applyFont="1" applyAlignment="1">
      <alignment horizontal="center" wrapText="1"/>
    </xf>
    <xf numFmtId="44" fontId="1" fillId="5" borderId="5" xfId="0" applyNumberFormat="1" applyFont="1" applyFill="1" applyBorder="1" applyAlignment="1">
      <alignment horizontal="center"/>
    </xf>
    <xf numFmtId="1" fontId="1" fillId="0" borderId="16" xfId="0" applyNumberFormat="1" applyFont="1" applyBorder="1" applyAlignment="1">
      <alignment horizontal="center" wrapText="1"/>
    </xf>
    <xf numFmtId="1" fontId="1" fillId="0" borderId="16" xfId="0" applyNumberFormat="1" applyFont="1" applyBorder="1" applyAlignment="1">
      <alignment horizontal="center"/>
    </xf>
    <xf numFmtId="1" fontId="1" fillId="0" borderId="23" xfId="0" applyNumberFormat="1" applyFont="1" applyBorder="1" applyAlignment="1">
      <alignment horizontal="center"/>
    </xf>
    <xf numFmtId="164" fontId="1" fillId="0" borderId="24" xfId="0" applyNumberFormat="1" applyFont="1" applyBorder="1" applyAlignment="1">
      <alignment horizontal="center"/>
    </xf>
    <xf numFmtId="166" fontId="1" fillId="3" borderId="6" xfId="0" applyNumberFormat="1" applyFont="1" applyFill="1" applyBorder="1" applyAlignment="1">
      <alignment horizontal="right"/>
    </xf>
    <xf numFmtId="164" fontId="3" fillId="9" borderId="1" xfId="0" applyNumberFormat="1" applyFont="1" applyFill="1" applyBorder="1" applyAlignment="1">
      <alignment horizontal="center"/>
    </xf>
    <xf numFmtId="164" fontId="3" fillId="9" borderId="2" xfId="0" applyNumberFormat="1" applyFont="1" applyFill="1" applyBorder="1" applyAlignment="1">
      <alignment horizontal="center"/>
    </xf>
    <xf numFmtId="164" fontId="3" fillId="9" borderId="8" xfId="0" applyNumberFormat="1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0" borderId="6" xfId="0" applyFont="1" applyBorder="1" applyAlignment="1">
      <alignment horizontal="right"/>
    </xf>
    <xf numFmtId="43" fontId="1" fillId="0" borderId="6" xfId="3" applyFont="1" applyBorder="1" applyAlignment="1">
      <alignment horizontal="center"/>
    </xf>
    <xf numFmtId="43" fontId="1" fillId="5" borderId="7" xfId="3" applyFont="1" applyFill="1" applyBorder="1" applyAlignment="1">
      <alignment horizontal="right"/>
    </xf>
    <xf numFmtId="2" fontId="1" fillId="5" borderId="6" xfId="0" applyNumberFormat="1" applyFont="1" applyFill="1" applyBorder="1" applyAlignment="1">
      <alignment horizontal="right" wrapText="1"/>
    </xf>
    <xf numFmtId="0" fontId="1" fillId="5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2" fontId="1" fillId="5" borderId="0" xfId="0" applyNumberFormat="1" applyFont="1" applyFill="1" applyAlignment="1">
      <alignment horizontal="right"/>
    </xf>
    <xf numFmtId="2" fontId="1" fillId="3" borderId="0" xfId="0" applyNumberFormat="1" applyFont="1" applyFill="1" applyAlignment="1">
      <alignment horizontal="right"/>
    </xf>
    <xf numFmtId="2" fontId="1" fillId="0" borderId="6" xfId="0" applyNumberFormat="1" applyFont="1" applyBorder="1" applyAlignment="1">
      <alignment horizontal="right"/>
    </xf>
    <xf numFmtId="166" fontId="1" fillId="0" borderId="0" xfId="2" applyNumberFormat="1" applyFont="1" applyFill="1" applyBorder="1" applyAlignment="1"/>
    <xf numFmtId="0" fontId="1" fillId="0" borderId="0" xfId="0" applyFont="1" applyAlignment="1">
      <alignment horizontal="center" vertical="top"/>
    </xf>
    <xf numFmtId="164" fontId="1" fillId="0" borderId="14" xfId="0" applyNumberFormat="1" applyFont="1" applyBorder="1" applyAlignment="1">
      <alignment horizontal="center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2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right"/>
    </xf>
    <xf numFmtId="2" fontId="1" fillId="3" borderId="6" xfId="0" applyNumberFormat="1" applyFont="1" applyFill="1" applyBorder="1" applyAlignment="1">
      <alignment horizontal="right" wrapText="1"/>
    </xf>
    <xf numFmtId="164" fontId="1" fillId="5" borderId="6" xfId="0" applyNumberFormat="1" applyFont="1" applyFill="1" applyBorder="1"/>
    <xf numFmtId="164" fontId="1" fillId="7" borderId="11" xfId="0" applyNumberFormat="1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164" fontId="1" fillId="4" borderId="11" xfId="0" applyNumberFormat="1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2" fontId="8" fillId="3" borderId="6" xfId="0" applyNumberFormat="1" applyFont="1" applyFill="1" applyBorder="1" applyAlignment="1">
      <alignment horizontal="right" wrapText="1"/>
    </xf>
    <xf numFmtId="166" fontId="9" fillId="3" borderId="6" xfId="0" applyNumberFormat="1" applyFont="1" applyFill="1" applyBorder="1" applyAlignment="1">
      <alignment horizontal="right"/>
    </xf>
    <xf numFmtId="1" fontId="1" fillId="0" borderId="25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5" borderId="6" xfId="0" applyFont="1" applyFill="1" applyBorder="1" applyAlignment="1">
      <alignment horizontal="right"/>
    </xf>
  </cellXfs>
  <cellStyles count="4">
    <cellStyle name="Comma" xfId="3" builtinId="3"/>
    <cellStyle name="Comma 2" xfId="2" xr:uid="{81319F2F-D2B8-47BC-9F12-DEF9194462AF}"/>
    <cellStyle name="Normal" xfId="0" builtinId="0"/>
    <cellStyle name="Normal 2" xfId="1" xr:uid="{E915111E-BA36-4685-B7DD-7E3212060D9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8"/>
  <sheetViews>
    <sheetView tabSelected="1" zoomScale="80" zoomScaleNormal="80" workbookViewId="0">
      <selection activeCell="O14" sqref="O14"/>
    </sheetView>
  </sheetViews>
  <sheetFormatPr defaultColWidth="8.88671875" defaultRowHeight="13.2" x14ac:dyDescent="0.25"/>
  <cols>
    <col min="1" max="1" width="7.6640625" style="2" customWidth="1"/>
    <col min="2" max="2" width="11" style="4" bestFit="1" customWidth="1"/>
    <col min="3" max="3" width="18.44140625" style="2" bestFit="1" customWidth="1"/>
    <col min="4" max="4" width="15" style="2" customWidth="1"/>
    <col min="5" max="5" width="12.109375" style="2" bestFit="1" customWidth="1"/>
    <col min="6" max="6" width="13.88671875" style="2" customWidth="1"/>
    <col min="7" max="7" width="9.5546875" style="2" customWidth="1"/>
    <col min="8" max="8" width="14.88671875" style="3" customWidth="1"/>
    <col min="9" max="9" width="8.5546875" style="2" customWidth="1"/>
    <col min="10" max="10" width="12.33203125" style="4" customWidth="1"/>
    <col min="11" max="11" width="29.6640625" style="2" customWidth="1"/>
    <col min="12" max="12" width="13.44140625" style="2" customWidth="1"/>
    <col min="13" max="13" width="12" style="2" bestFit="1" customWidth="1"/>
    <col min="14" max="14" width="14" style="2" bestFit="1" customWidth="1"/>
    <col min="15" max="15" width="13.33203125" style="2" bestFit="1" customWidth="1"/>
    <col min="16" max="16" width="11.5546875" style="2" bestFit="1" customWidth="1"/>
    <col min="17" max="17" width="14.44140625" style="1" bestFit="1" customWidth="1"/>
    <col min="18" max="18" width="15.44140625" style="2" customWidth="1"/>
    <col min="19" max="19" width="8.88671875" style="2"/>
    <col min="20" max="20" width="26.6640625" style="2" bestFit="1" customWidth="1"/>
    <col min="21" max="22" width="8.88671875" style="2"/>
    <col min="23" max="23" width="9.44140625" style="2" customWidth="1"/>
    <col min="24" max="16384" width="8.88671875" style="2"/>
  </cols>
  <sheetData>
    <row r="1" spans="1:23" x14ac:dyDescent="0.25">
      <c r="A1" s="138" t="s">
        <v>1</v>
      </c>
      <c r="B1" s="138"/>
      <c r="C1" s="138"/>
      <c r="D1" s="138"/>
      <c r="E1" s="138"/>
      <c r="F1" s="138"/>
      <c r="G1" s="138"/>
      <c r="H1" s="5"/>
      <c r="I1" s="138" t="s">
        <v>51</v>
      </c>
      <c r="J1" s="138"/>
      <c r="K1" s="138"/>
      <c r="L1" s="138"/>
      <c r="M1" s="138"/>
      <c r="N1" s="138"/>
      <c r="O1" s="138"/>
      <c r="P1" s="138"/>
    </row>
    <row r="2" spans="1:23" ht="13.8" thickBot="1" x14ac:dyDescent="0.3">
      <c r="A2" s="138"/>
      <c r="B2" s="138"/>
      <c r="C2" s="138"/>
      <c r="D2" s="138"/>
      <c r="E2" s="138"/>
      <c r="F2" s="138"/>
      <c r="G2" s="138"/>
      <c r="H2" s="5"/>
      <c r="I2" s="138"/>
      <c r="J2" s="138"/>
      <c r="K2" s="138"/>
      <c r="L2" s="138"/>
      <c r="M2" s="138"/>
      <c r="N2" s="138"/>
      <c r="O2" s="138"/>
      <c r="P2" s="138"/>
    </row>
    <row r="3" spans="1:23" ht="13.8" thickBot="1" x14ac:dyDescent="0.3">
      <c r="A3" s="139" t="s">
        <v>2</v>
      </c>
      <c r="B3" s="140"/>
      <c r="C3" s="140"/>
      <c r="D3" s="140"/>
      <c r="E3" s="140"/>
      <c r="F3" s="140"/>
      <c r="G3" s="140"/>
      <c r="H3" s="6"/>
      <c r="I3" s="139" t="s">
        <v>3</v>
      </c>
      <c r="J3" s="140"/>
      <c r="K3" s="140"/>
      <c r="L3" s="140"/>
      <c r="M3" s="140"/>
      <c r="N3" s="140"/>
      <c r="O3" s="140"/>
      <c r="P3" s="140"/>
      <c r="Q3" s="7" t="s">
        <v>37</v>
      </c>
      <c r="R3" s="8">
        <v>32031.89</v>
      </c>
    </row>
    <row r="4" spans="1:23" s="69" customFormat="1" ht="26.4" x14ac:dyDescent="0.25">
      <c r="A4" s="9" t="s">
        <v>4</v>
      </c>
      <c r="B4" s="10" t="s">
        <v>5</v>
      </c>
      <c r="C4" s="11" t="s">
        <v>6</v>
      </c>
      <c r="D4" s="12" t="s">
        <v>7</v>
      </c>
      <c r="E4" s="11" t="s">
        <v>8</v>
      </c>
      <c r="F4" s="12" t="s">
        <v>9</v>
      </c>
      <c r="G4" s="11" t="s">
        <v>10</v>
      </c>
      <c r="H4" s="13" t="s">
        <v>38</v>
      </c>
      <c r="I4" s="12" t="s">
        <v>4</v>
      </c>
      <c r="J4" s="10" t="s">
        <v>11</v>
      </c>
      <c r="K4" s="11" t="s">
        <v>6</v>
      </c>
      <c r="L4" s="9" t="s">
        <v>24</v>
      </c>
      <c r="M4" s="11" t="s">
        <v>12</v>
      </c>
      <c r="N4" s="11" t="s">
        <v>13</v>
      </c>
      <c r="O4" s="11" t="s">
        <v>14</v>
      </c>
      <c r="P4" s="14" t="s">
        <v>15</v>
      </c>
      <c r="Q4" s="15" t="s">
        <v>39</v>
      </c>
      <c r="R4" s="16"/>
    </row>
    <row r="5" spans="1:23" s="69" customFormat="1" x14ac:dyDescent="0.25">
      <c r="A5" s="17" t="s">
        <v>52</v>
      </c>
      <c r="B5" s="18" t="s">
        <v>25</v>
      </c>
      <c r="C5" s="19" t="s">
        <v>22</v>
      </c>
      <c r="D5" s="116">
        <v>22751</v>
      </c>
      <c r="E5" s="21"/>
      <c r="F5" s="18"/>
      <c r="G5" s="113"/>
      <c r="H5" s="117">
        <v>22751</v>
      </c>
      <c r="I5" s="23" t="s">
        <v>53</v>
      </c>
      <c r="J5" s="105" t="s">
        <v>26</v>
      </c>
      <c r="K5" s="24" t="s">
        <v>27</v>
      </c>
      <c r="L5" s="127">
        <v>246.28</v>
      </c>
      <c r="M5" s="129">
        <v>26</v>
      </c>
      <c r="N5" s="128"/>
      <c r="O5" s="128"/>
      <c r="P5" s="25"/>
      <c r="Q5" s="141">
        <f>SUM(L5:O5)</f>
        <v>272.27999999999997</v>
      </c>
      <c r="R5" s="26">
        <f>SUM(R3+H5-Q5)</f>
        <v>54510.61</v>
      </c>
      <c r="T5" s="102"/>
    </row>
    <row r="6" spans="1:23" s="69" customFormat="1" x14ac:dyDescent="0.25">
      <c r="A6" s="17" t="s">
        <v>52</v>
      </c>
      <c r="B6" s="18" t="s">
        <v>25</v>
      </c>
      <c r="C6" s="19" t="s">
        <v>22</v>
      </c>
      <c r="D6" s="20"/>
      <c r="E6" s="21"/>
      <c r="F6" s="18">
        <v>484.14</v>
      </c>
      <c r="G6" s="119"/>
      <c r="H6" s="146">
        <v>484.14</v>
      </c>
      <c r="I6" s="28" t="s">
        <v>54</v>
      </c>
      <c r="J6" s="105" t="s">
        <v>29</v>
      </c>
      <c r="K6" s="29" t="s">
        <v>30</v>
      </c>
      <c r="L6" s="127"/>
      <c r="M6" s="129"/>
      <c r="N6" s="128"/>
      <c r="O6" s="127">
        <v>4.75</v>
      </c>
      <c r="P6" s="25"/>
      <c r="Q6" s="141">
        <v>4.75</v>
      </c>
      <c r="R6" s="142">
        <f>SUM(R5+H6-Q6)</f>
        <v>54990</v>
      </c>
      <c r="T6" s="102"/>
    </row>
    <row r="7" spans="1:23" s="69" customFormat="1" x14ac:dyDescent="0.25">
      <c r="A7" s="17" t="s">
        <v>52</v>
      </c>
      <c r="B7" s="18" t="s">
        <v>34</v>
      </c>
      <c r="C7" s="19" t="s">
        <v>30</v>
      </c>
      <c r="D7" s="20"/>
      <c r="E7" s="21"/>
      <c r="F7" s="18"/>
      <c r="G7" s="119">
        <v>1.08</v>
      </c>
      <c r="H7" s="114"/>
      <c r="I7" s="28" t="s">
        <v>55</v>
      </c>
      <c r="J7" s="105" t="s">
        <v>29</v>
      </c>
      <c r="K7" s="29" t="s">
        <v>30</v>
      </c>
      <c r="L7" s="127"/>
      <c r="M7" s="127"/>
      <c r="N7" s="128"/>
      <c r="O7" s="127">
        <v>4.75</v>
      </c>
      <c r="P7" s="25"/>
      <c r="Q7" s="131">
        <f t="shared" ref="Q7:Q22" si="0">SUM(L7:O7)</f>
        <v>4.75</v>
      </c>
      <c r="R7" s="109">
        <f t="shared" ref="R7:R26" si="1">SUM(R6+H7-Q7)</f>
        <v>54985.25</v>
      </c>
      <c r="T7" s="103"/>
    </row>
    <row r="8" spans="1:23" s="69" customFormat="1" x14ac:dyDescent="0.25">
      <c r="A8" s="30"/>
      <c r="B8" s="18"/>
      <c r="C8" s="31"/>
      <c r="D8" s="20"/>
      <c r="E8" s="21"/>
      <c r="F8" s="123"/>
      <c r="G8" s="120"/>
      <c r="H8" s="118"/>
      <c r="I8" s="28" t="s">
        <v>58</v>
      </c>
      <c r="J8" s="105">
        <v>1446</v>
      </c>
      <c r="K8" s="29" t="s">
        <v>28</v>
      </c>
      <c r="L8" s="129">
        <v>209</v>
      </c>
      <c r="M8" s="127"/>
      <c r="N8" s="127"/>
      <c r="O8" s="129"/>
      <c r="P8" s="25"/>
      <c r="Q8" s="118">
        <f t="shared" si="0"/>
        <v>209</v>
      </c>
      <c r="R8" s="32">
        <f t="shared" si="1"/>
        <v>54776.25</v>
      </c>
    </row>
    <row r="9" spans="1:23" ht="14.4" x14ac:dyDescent="0.3">
      <c r="A9" s="17"/>
      <c r="B9" s="18"/>
      <c r="C9" s="19"/>
      <c r="D9" s="20"/>
      <c r="E9" s="21"/>
      <c r="F9" s="18"/>
      <c r="G9" s="119"/>
      <c r="H9" s="114"/>
      <c r="I9" s="33" t="s">
        <v>56</v>
      </c>
      <c r="J9" s="106">
        <v>1447</v>
      </c>
      <c r="K9" s="35" t="s">
        <v>57</v>
      </c>
      <c r="L9" s="36">
        <v>96.96</v>
      </c>
      <c r="M9" s="36">
        <v>12.36</v>
      </c>
      <c r="N9" s="36"/>
      <c r="O9" s="36"/>
      <c r="P9" s="37"/>
      <c r="Q9" s="132">
        <f t="shared" si="0"/>
        <v>109.32</v>
      </c>
      <c r="R9" s="38">
        <f t="shared" si="1"/>
        <v>54666.93</v>
      </c>
      <c r="T9" s="70"/>
      <c r="U9"/>
      <c r="V9"/>
      <c r="W9"/>
    </row>
    <row r="10" spans="1:23" ht="14.4" x14ac:dyDescent="0.3">
      <c r="A10" s="17"/>
      <c r="B10" s="34"/>
      <c r="C10" s="19"/>
      <c r="D10" s="20"/>
      <c r="E10" s="21"/>
      <c r="F10" s="18"/>
      <c r="G10" s="119"/>
      <c r="H10" s="114"/>
      <c r="I10" s="33" t="s">
        <v>59</v>
      </c>
      <c r="J10" s="106">
        <v>1448</v>
      </c>
      <c r="K10" s="35" t="s">
        <v>36</v>
      </c>
      <c r="L10" s="36"/>
      <c r="M10" s="36">
        <v>855.75</v>
      </c>
      <c r="N10" s="36"/>
      <c r="O10" s="36"/>
      <c r="P10" s="37"/>
      <c r="Q10" s="132">
        <f t="shared" si="0"/>
        <v>855.75</v>
      </c>
      <c r="R10" s="38">
        <f t="shared" si="1"/>
        <v>53811.18</v>
      </c>
      <c r="T10" s="71"/>
      <c r="U10"/>
      <c r="V10"/>
      <c r="W10"/>
    </row>
    <row r="11" spans="1:23" ht="14.4" x14ac:dyDescent="0.3">
      <c r="A11" s="17"/>
      <c r="B11" s="34"/>
      <c r="C11" s="19"/>
      <c r="D11" s="20"/>
      <c r="E11" s="21"/>
      <c r="F11" s="18"/>
      <c r="G11" s="121"/>
      <c r="H11" s="114"/>
      <c r="I11" s="33" t="s">
        <v>59</v>
      </c>
      <c r="J11" s="106">
        <v>1449</v>
      </c>
      <c r="K11" s="35" t="s">
        <v>31</v>
      </c>
      <c r="L11" s="36"/>
      <c r="M11" s="36"/>
      <c r="N11" s="36"/>
      <c r="O11" s="86">
        <v>10</v>
      </c>
      <c r="P11" s="37"/>
      <c r="Q11" s="132">
        <f t="shared" si="0"/>
        <v>10</v>
      </c>
      <c r="R11" s="38">
        <f t="shared" si="1"/>
        <v>53801.18</v>
      </c>
      <c r="T11"/>
      <c r="U11"/>
      <c r="V11"/>
      <c r="W11"/>
    </row>
    <row r="12" spans="1:23" ht="14.4" x14ac:dyDescent="0.3">
      <c r="A12" s="17"/>
      <c r="B12" s="34"/>
      <c r="C12" s="19"/>
      <c r="D12" s="20"/>
      <c r="E12" s="21"/>
      <c r="F12" s="115"/>
      <c r="G12" s="122"/>
      <c r="H12" s="114"/>
      <c r="I12" s="33" t="s">
        <v>58</v>
      </c>
      <c r="J12" s="106" t="s">
        <v>26</v>
      </c>
      <c r="K12" s="35" t="s">
        <v>40</v>
      </c>
      <c r="L12" s="36"/>
      <c r="M12" s="36">
        <v>21.61</v>
      </c>
      <c r="N12" s="36"/>
      <c r="O12" s="36"/>
      <c r="P12" s="37">
        <v>3</v>
      </c>
      <c r="Q12" s="132">
        <f t="shared" si="0"/>
        <v>21.61</v>
      </c>
      <c r="R12" s="38">
        <f t="shared" si="1"/>
        <v>53779.57</v>
      </c>
      <c r="T12" s="31"/>
      <c r="U12"/>
      <c r="V12"/>
    </row>
    <row r="13" spans="1:23" ht="14.4" x14ac:dyDescent="0.3">
      <c r="A13" s="17"/>
      <c r="B13" s="34"/>
      <c r="C13" s="19"/>
      <c r="D13" s="20"/>
      <c r="E13" s="21"/>
      <c r="F13" s="115"/>
      <c r="G13" s="120"/>
      <c r="H13" s="114"/>
      <c r="I13" s="33" t="s">
        <v>59</v>
      </c>
      <c r="J13" s="106">
        <v>1450</v>
      </c>
      <c r="K13" s="35" t="s">
        <v>32</v>
      </c>
      <c r="L13" s="36"/>
      <c r="M13" s="36"/>
      <c r="N13" s="36"/>
      <c r="O13" s="36">
        <v>719.01</v>
      </c>
      <c r="P13" s="37"/>
      <c r="Q13" s="132">
        <f t="shared" si="0"/>
        <v>719.01</v>
      </c>
      <c r="R13" s="38">
        <f t="shared" si="1"/>
        <v>53060.56</v>
      </c>
      <c r="T13" s="31"/>
      <c r="U13"/>
      <c r="V13"/>
    </row>
    <row r="14" spans="1:23" ht="14.4" x14ac:dyDescent="0.3">
      <c r="A14" s="30"/>
      <c r="B14" s="34"/>
      <c r="C14" s="19"/>
      <c r="D14" s="20"/>
      <c r="E14" s="21"/>
      <c r="F14" s="18"/>
      <c r="G14" s="120"/>
      <c r="H14" s="114"/>
      <c r="I14" s="33" t="s">
        <v>59</v>
      </c>
      <c r="J14" s="106">
        <v>1451</v>
      </c>
      <c r="K14" s="35" t="s">
        <v>33</v>
      </c>
      <c r="L14" s="130"/>
      <c r="M14" s="130"/>
      <c r="N14" s="130"/>
      <c r="O14" s="86">
        <v>500</v>
      </c>
      <c r="P14" s="39"/>
      <c r="Q14" s="132">
        <f t="shared" si="0"/>
        <v>500</v>
      </c>
      <c r="R14" s="38">
        <f t="shared" si="1"/>
        <v>52560.56</v>
      </c>
      <c r="T14" s="31"/>
      <c r="U14"/>
      <c r="V14"/>
    </row>
    <row r="15" spans="1:23" ht="14.4" x14ac:dyDescent="0.3">
      <c r="A15" s="30"/>
      <c r="B15" s="34"/>
      <c r="C15" s="19"/>
      <c r="D15" s="20"/>
      <c r="E15" s="21"/>
      <c r="F15" s="18"/>
      <c r="G15" s="121"/>
      <c r="H15" s="114"/>
      <c r="I15" s="33" t="s">
        <v>59</v>
      </c>
      <c r="J15" s="106">
        <v>1452</v>
      </c>
      <c r="K15" s="35" t="s">
        <v>60</v>
      </c>
      <c r="L15" s="36"/>
      <c r="M15" s="36"/>
      <c r="N15" s="36"/>
      <c r="O15" s="36">
        <v>700</v>
      </c>
      <c r="P15" s="37"/>
      <c r="Q15" s="132">
        <f t="shared" si="0"/>
        <v>700</v>
      </c>
      <c r="R15" s="38">
        <f t="shared" si="1"/>
        <v>51860.56</v>
      </c>
      <c r="T15" s="31"/>
      <c r="U15"/>
      <c r="V15"/>
    </row>
    <row r="16" spans="1:23" ht="14.4" x14ac:dyDescent="0.3">
      <c r="A16" s="30"/>
      <c r="B16" s="34"/>
      <c r="C16" s="19"/>
      <c r="D16" s="20"/>
      <c r="E16" s="21"/>
      <c r="F16" s="18"/>
      <c r="G16" s="119"/>
      <c r="H16" s="114"/>
      <c r="I16" s="33" t="s">
        <v>59</v>
      </c>
      <c r="J16" s="106">
        <v>1453</v>
      </c>
      <c r="K16" s="35" t="s">
        <v>23</v>
      </c>
      <c r="L16" s="36"/>
      <c r="M16" s="36">
        <v>12</v>
      </c>
      <c r="N16" s="36"/>
      <c r="O16" s="36"/>
      <c r="P16" s="37"/>
      <c r="Q16" s="132">
        <f t="shared" si="0"/>
        <v>12</v>
      </c>
      <c r="R16" s="38">
        <f t="shared" si="1"/>
        <v>51848.56</v>
      </c>
      <c r="T16" s="31"/>
      <c r="U16"/>
      <c r="V16"/>
    </row>
    <row r="17" spans="1:31" ht="14.4" x14ac:dyDescent="0.3">
      <c r="A17" s="30"/>
      <c r="B17" s="34"/>
      <c r="C17" s="19"/>
      <c r="D17" s="20"/>
      <c r="E17" s="21"/>
      <c r="F17" s="18"/>
      <c r="G17" s="119"/>
      <c r="H17" s="114"/>
      <c r="I17" s="33" t="s">
        <v>62</v>
      </c>
      <c r="J17" s="106" t="s">
        <v>26</v>
      </c>
      <c r="K17" s="35" t="s">
        <v>35</v>
      </c>
      <c r="L17" s="36">
        <v>246.28</v>
      </c>
      <c r="M17" s="36">
        <v>26</v>
      </c>
      <c r="N17" s="36"/>
      <c r="O17" s="36"/>
      <c r="P17" s="37"/>
      <c r="Q17" s="132">
        <f t="shared" si="0"/>
        <v>272.27999999999997</v>
      </c>
      <c r="R17" s="38">
        <f t="shared" si="1"/>
        <v>51576.28</v>
      </c>
      <c r="T17"/>
      <c r="U17"/>
      <c r="V17"/>
    </row>
    <row r="18" spans="1:31" ht="14.4" x14ac:dyDescent="0.3">
      <c r="A18" s="30"/>
      <c r="B18" s="34"/>
      <c r="C18" s="19"/>
      <c r="D18" s="20"/>
      <c r="E18" s="21"/>
      <c r="F18" s="18"/>
      <c r="G18" s="119"/>
      <c r="H18" s="114"/>
      <c r="I18" s="33" t="s">
        <v>59</v>
      </c>
      <c r="J18" s="106">
        <v>1454</v>
      </c>
      <c r="K18" s="35" t="s">
        <v>61</v>
      </c>
      <c r="L18" s="36">
        <v>523.79999999999995</v>
      </c>
      <c r="M18" s="36">
        <v>115.66</v>
      </c>
      <c r="N18" s="36"/>
      <c r="O18" s="36"/>
      <c r="P18" s="37"/>
      <c r="Q18" s="132">
        <f t="shared" si="0"/>
        <v>639.45999999999992</v>
      </c>
      <c r="R18" s="38">
        <f t="shared" si="1"/>
        <v>50936.82</v>
      </c>
      <c r="T18"/>
      <c r="U18"/>
      <c r="V18"/>
    </row>
    <row r="19" spans="1:31" ht="14.4" x14ac:dyDescent="0.3">
      <c r="A19" s="30"/>
      <c r="B19" s="34"/>
      <c r="C19" s="19"/>
      <c r="D19" s="20"/>
      <c r="E19" s="21"/>
      <c r="F19" s="20"/>
      <c r="G19" s="41"/>
      <c r="H19" s="27"/>
      <c r="I19" s="33"/>
      <c r="J19" s="106"/>
      <c r="K19" s="35"/>
      <c r="L19" s="36"/>
      <c r="M19" s="36"/>
      <c r="N19" s="36"/>
      <c r="O19" s="36"/>
      <c r="P19" s="37"/>
      <c r="Q19" s="132">
        <f t="shared" ref="Q19:Q29" si="2">SUM(L19:O19)</f>
        <v>0</v>
      </c>
      <c r="R19" s="38">
        <f t="shared" ref="R19:R29" si="3">SUM(R18+H19-Q19)</f>
        <v>50936.82</v>
      </c>
      <c r="T19"/>
      <c r="U19"/>
      <c r="V19"/>
    </row>
    <row r="20" spans="1:31" ht="14.4" x14ac:dyDescent="0.3">
      <c r="A20" s="30"/>
      <c r="B20" s="34"/>
      <c r="C20" s="31"/>
      <c r="D20" s="20"/>
      <c r="E20" s="21"/>
      <c r="F20" s="20"/>
      <c r="G20" s="22"/>
      <c r="H20" s="27"/>
      <c r="I20" s="33"/>
      <c r="J20" s="106"/>
      <c r="K20" s="35"/>
      <c r="L20" s="36"/>
      <c r="M20" s="36"/>
      <c r="N20" s="36"/>
      <c r="O20" s="36"/>
      <c r="P20" s="37"/>
      <c r="Q20" s="132">
        <f t="shared" si="2"/>
        <v>0</v>
      </c>
      <c r="R20" s="38">
        <f t="shared" si="3"/>
        <v>50936.82</v>
      </c>
      <c r="T20"/>
      <c r="U20"/>
      <c r="V20"/>
    </row>
    <row r="21" spans="1:31" ht="14.4" x14ac:dyDescent="0.3">
      <c r="A21" s="30"/>
      <c r="B21" s="34"/>
      <c r="C21" s="31"/>
      <c r="D21" s="20"/>
      <c r="E21" s="21"/>
      <c r="F21" s="20"/>
      <c r="G21" s="22"/>
      <c r="H21" s="27"/>
      <c r="I21" s="33"/>
      <c r="J21" s="106"/>
      <c r="K21" s="42"/>
      <c r="L21" s="36"/>
      <c r="M21" s="36"/>
      <c r="N21" s="36"/>
      <c r="O21" s="36"/>
      <c r="P21" s="37"/>
      <c r="Q21" s="132">
        <f t="shared" si="2"/>
        <v>0</v>
      </c>
      <c r="R21" s="38">
        <f t="shared" si="3"/>
        <v>50936.82</v>
      </c>
      <c r="T21" s="31"/>
      <c r="U21"/>
      <c r="V21"/>
    </row>
    <row r="22" spans="1:31" ht="14.4" x14ac:dyDescent="0.3">
      <c r="A22" s="30"/>
      <c r="B22" s="34"/>
      <c r="C22" s="31"/>
      <c r="D22" s="20"/>
      <c r="E22" s="21"/>
      <c r="F22" s="20"/>
      <c r="G22" s="22"/>
      <c r="H22" s="27"/>
      <c r="I22" s="33"/>
      <c r="J22" s="106"/>
      <c r="K22" s="42"/>
      <c r="L22" s="36"/>
      <c r="M22" s="36"/>
      <c r="N22" s="36"/>
      <c r="O22" s="36"/>
      <c r="P22" s="37"/>
      <c r="Q22" s="132">
        <f t="shared" si="2"/>
        <v>0</v>
      </c>
      <c r="R22" s="38">
        <f t="shared" si="3"/>
        <v>50936.82</v>
      </c>
      <c r="T22"/>
      <c r="U22"/>
      <c r="V22"/>
    </row>
    <row r="23" spans="1:31" ht="14.4" x14ac:dyDescent="0.3">
      <c r="A23" s="30"/>
      <c r="B23" s="34"/>
      <c r="C23" s="31"/>
      <c r="D23" s="20"/>
      <c r="E23" s="21"/>
      <c r="F23" s="20"/>
      <c r="G23" s="22"/>
      <c r="H23" s="27"/>
      <c r="I23" s="33"/>
      <c r="J23" s="106"/>
      <c r="K23" s="42"/>
      <c r="L23" s="36"/>
      <c r="M23" s="36"/>
      <c r="N23" s="36"/>
      <c r="O23" s="36"/>
      <c r="P23" s="37"/>
      <c r="Q23" s="40">
        <f t="shared" si="2"/>
        <v>0</v>
      </c>
      <c r="R23" s="38">
        <f t="shared" si="3"/>
        <v>50936.82</v>
      </c>
      <c r="T23"/>
      <c r="U23"/>
      <c r="V23"/>
    </row>
    <row r="24" spans="1:31" ht="14.4" x14ac:dyDescent="0.3">
      <c r="A24" s="30"/>
      <c r="B24" s="34"/>
      <c r="C24" s="31"/>
      <c r="D24" s="20"/>
      <c r="E24" s="21"/>
      <c r="F24" s="20"/>
      <c r="G24" s="22"/>
      <c r="H24" s="27"/>
      <c r="I24" s="33"/>
      <c r="J24" s="106"/>
      <c r="K24" s="42"/>
      <c r="L24" s="36"/>
      <c r="M24" s="36"/>
      <c r="N24" s="36"/>
      <c r="O24" s="36"/>
      <c r="P24" s="37"/>
      <c r="Q24" s="40">
        <f t="shared" si="2"/>
        <v>0</v>
      </c>
      <c r="R24" s="38">
        <f t="shared" si="3"/>
        <v>50936.82</v>
      </c>
      <c r="T24"/>
      <c r="U24"/>
      <c r="V24"/>
    </row>
    <row r="25" spans="1:31" ht="14.4" x14ac:dyDescent="0.3">
      <c r="A25" s="30"/>
      <c r="B25" s="34"/>
      <c r="C25" s="31"/>
      <c r="D25" s="20"/>
      <c r="E25" s="21"/>
      <c r="F25" s="20"/>
      <c r="G25" s="22"/>
      <c r="H25" s="27"/>
      <c r="I25" s="33"/>
      <c r="J25" s="106"/>
      <c r="K25" s="42"/>
      <c r="L25" s="36"/>
      <c r="M25" s="36"/>
      <c r="N25" s="36"/>
      <c r="O25" s="36"/>
      <c r="P25" s="37"/>
      <c r="Q25" s="40">
        <f t="shared" si="2"/>
        <v>0</v>
      </c>
      <c r="R25" s="38">
        <f t="shared" si="3"/>
        <v>50936.82</v>
      </c>
      <c r="T25"/>
      <c r="U25"/>
      <c r="V25"/>
    </row>
    <row r="26" spans="1:31" ht="14.4" x14ac:dyDescent="0.3">
      <c r="A26" s="30"/>
      <c r="B26" s="34"/>
      <c r="C26" s="31"/>
      <c r="D26" s="20"/>
      <c r="E26" s="21"/>
      <c r="F26" s="20"/>
      <c r="G26" s="22"/>
      <c r="H26" s="27"/>
      <c r="I26" s="33"/>
      <c r="J26" s="106"/>
      <c r="K26" s="42"/>
      <c r="L26" s="36"/>
      <c r="M26" s="36"/>
      <c r="N26" s="36"/>
      <c r="O26" s="36"/>
      <c r="P26" s="37"/>
      <c r="Q26" s="40">
        <f t="shared" si="2"/>
        <v>0</v>
      </c>
      <c r="R26" s="38">
        <f t="shared" si="3"/>
        <v>50936.82</v>
      </c>
      <c r="T26"/>
      <c r="U26"/>
      <c r="V26"/>
    </row>
    <row r="27" spans="1:31" ht="14.4" x14ac:dyDescent="0.3">
      <c r="A27" s="30"/>
      <c r="B27" s="34"/>
      <c r="C27" s="31"/>
      <c r="D27" s="20"/>
      <c r="E27" s="21"/>
      <c r="F27" s="20"/>
      <c r="G27" s="22"/>
      <c r="H27" s="27"/>
      <c r="I27" s="33"/>
      <c r="J27" s="106"/>
      <c r="K27" s="42"/>
      <c r="L27" s="36"/>
      <c r="M27" s="36"/>
      <c r="N27" s="36"/>
      <c r="O27" s="36"/>
      <c r="P27" s="37"/>
      <c r="Q27" s="40">
        <f t="shared" si="2"/>
        <v>0</v>
      </c>
      <c r="R27" s="38">
        <f t="shared" si="3"/>
        <v>50936.82</v>
      </c>
      <c r="T27"/>
      <c r="U27"/>
      <c r="V27"/>
    </row>
    <row r="28" spans="1:31" ht="14.4" x14ac:dyDescent="0.3">
      <c r="A28" s="30"/>
      <c r="B28" s="34"/>
      <c r="C28" s="31"/>
      <c r="D28" s="20"/>
      <c r="E28" s="21"/>
      <c r="F28" s="20"/>
      <c r="G28" s="22"/>
      <c r="H28" s="27"/>
      <c r="I28" s="33"/>
      <c r="J28" s="106"/>
      <c r="K28" s="42"/>
      <c r="L28" s="36"/>
      <c r="M28" s="36"/>
      <c r="N28" s="36"/>
      <c r="O28" s="36"/>
      <c r="P28" s="37"/>
      <c r="Q28" s="40">
        <f t="shared" si="2"/>
        <v>0</v>
      </c>
      <c r="R28" s="38">
        <f t="shared" si="3"/>
        <v>50936.82</v>
      </c>
      <c r="T28"/>
      <c r="U28"/>
      <c r="V28"/>
    </row>
    <row r="29" spans="1:31" ht="14.4" x14ac:dyDescent="0.3">
      <c r="A29" s="30"/>
      <c r="B29" s="34"/>
      <c r="C29" s="31"/>
      <c r="D29" s="20"/>
      <c r="E29" s="21"/>
      <c r="F29" s="20"/>
      <c r="G29" s="22"/>
      <c r="H29" s="104"/>
      <c r="I29" s="108"/>
      <c r="J29" s="106"/>
      <c r="K29" s="42"/>
      <c r="L29" s="36"/>
      <c r="M29" s="36"/>
      <c r="N29" s="36"/>
      <c r="O29" s="36"/>
      <c r="P29" s="37"/>
      <c r="Q29" s="40">
        <f t="shared" si="2"/>
        <v>0</v>
      </c>
      <c r="R29" s="38">
        <f t="shared" si="3"/>
        <v>50936.82</v>
      </c>
      <c r="T29"/>
      <c r="U29"/>
      <c r="V29"/>
    </row>
    <row r="30" spans="1:31" ht="13.8" thickBot="1" x14ac:dyDescent="0.3">
      <c r="A30" s="43"/>
      <c r="B30" s="44"/>
      <c r="C30" s="45">
        <f>SUM(C8:C20)</f>
        <v>0</v>
      </c>
      <c r="D30" s="46">
        <f>SUM(D8:D20)</f>
        <v>0</v>
      </c>
      <c r="E30" s="45">
        <f>SUM(E5:E29)</f>
        <v>0</v>
      </c>
      <c r="F30" s="46">
        <f>SUM(F8:F20)</f>
        <v>0</v>
      </c>
      <c r="G30" s="45">
        <f>SUM(G6:G29)</f>
        <v>1.08</v>
      </c>
      <c r="H30" s="43">
        <f>SUM(H5:H29)</f>
        <v>23235.14</v>
      </c>
      <c r="I30" s="107"/>
      <c r="J30" s="73"/>
      <c r="K30" s="45"/>
      <c r="L30" s="110">
        <f>SUM(L5:L29)</f>
        <v>1322.32</v>
      </c>
      <c r="M30" s="111">
        <f>SUM(M5:M29)</f>
        <v>1069.3800000000001</v>
      </c>
      <c r="N30" s="111">
        <f>SUM(N5:N29)</f>
        <v>0</v>
      </c>
      <c r="O30" s="112">
        <f>SUM(O5:O29)</f>
        <v>1938.51</v>
      </c>
      <c r="P30" s="46">
        <f>SUM(P5:P29)</f>
        <v>3</v>
      </c>
      <c r="Q30" s="46">
        <f>SUM(Q5:Q29)</f>
        <v>4330.21</v>
      </c>
      <c r="R30" s="47">
        <f>SUM(R3+H30-Q30)</f>
        <v>50936.82</v>
      </c>
    </row>
    <row r="31" spans="1:31" ht="13.8" thickBot="1" x14ac:dyDescent="0.3">
      <c r="A31" s="48"/>
      <c r="C31" s="3"/>
      <c r="D31" s="3"/>
      <c r="E31" s="3"/>
      <c r="F31" s="3"/>
      <c r="G31" s="3"/>
      <c r="I31" s="3"/>
      <c r="K31" s="3"/>
      <c r="L31" s="3"/>
      <c r="M31" s="3"/>
      <c r="N31" s="3"/>
      <c r="O31" s="3"/>
      <c r="P31" s="3"/>
      <c r="Q31" s="5"/>
      <c r="R31" s="49"/>
    </row>
    <row r="32" spans="1:31" s="74" customFormat="1" ht="13.8" thickBot="1" x14ac:dyDescent="0.3">
      <c r="A32" s="133" t="s">
        <v>16</v>
      </c>
      <c r="B32" s="134"/>
      <c r="C32" s="50">
        <v>2531.98</v>
      </c>
      <c r="D32" s="51">
        <v>46113</v>
      </c>
      <c r="E32" s="135" t="s">
        <v>17</v>
      </c>
      <c r="F32" s="136"/>
      <c r="G32" s="137"/>
      <c r="H32" s="52">
        <v>25369.99</v>
      </c>
      <c r="I32" s="53">
        <v>46113</v>
      </c>
      <c r="J32" s="54" t="s">
        <v>0</v>
      </c>
      <c r="K32" s="55">
        <f>SUM(C32+H32)</f>
        <v>27901.97</v>
      </c>
      <c r="L32" s="56"/>
      <c r="M32" s="56"/>
      <c r="N32" s="56"/>
      <c r="O32" s="56"/>
      <c r="P32" s="56"/>
      <c r="Q32" s="56"/>
      <c r="R32" s="57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4" spans="1:17" x14ac:dyDescent="0.25">
      <c r="C34" s="2" t="s">
        <v>16</v>
      </c>
      <c r="D34" s="58">
        <f>SUM(C32+G30)</f>
        <v>2533.06</v>
      </c>
      <c r="H34" s="2" t="s">
        <v>18</v>
      </c>
      <c r="I34" s="3"/>
      <c r="J34" s="58">
        <f>SUM(H30)</f>
        <v>23235.14</v>
      </c>
      <c r="M34" s="59"/>
      <c r="N34" s="60"/>
    </row>
    <row r="35" spans="1:17" ht="13.8" thickBot="1" x14ac:dyDescent="0.3">
      <c r="B35" s="2"/>
      <c r="C35" s="61" t="s">
        <v>17</v>
      </c>
      <c r="D35" s="62">
        <f>SUM(R30)</f>
        <v>50936.82</v>
      </c>
      <c r="G35" s="3"/>
      <c r="H35" s="2" t="s">
        <v>19</v>
      </c>
      <c r="J35" s="126">
        <f>SUM(Q30)</f>
        <v>4330.21</v>
      </c>
      <c r="K35" s="3">
        <f t="shared" ref="K35" si="4">SUM(F35:I35)</f>
        <v>0</v>
      </c>
      <c r="L35" s="124"/>
      <c r="M35" s="125"/>
      <c r="N35" s="63"/>
      <c r="O35" s="64"/>
      <c r="Q35" s="36"/>
    </row>
    <row r="36" spans="1:17" ht="13.8" thickBot="1" x14ac:dyDescent="0.3">
      <c r="C36" s="2" t="s">
        <v>20</v>
      </c>
      <c r="D36" s="65">
        <f>SUM(D34+D35)</f>
        <v>53469.88</v>
      </c>
      <c r="H36" s="2" t="s">
        <v>21</v>
      </c>
      <c r="J36" s="66">
        <f>SUM(J34+R3-Q30+D34)</f>
        <v>53469.88</v>
      </c>
      <c r="K36" s="67"/>
      <c r="M36" s="68"/>
      <c r="N36" s="60"/>
      <c r="P36" s="1"/>
      <c r="Q36" s="2"/>
    </row>
    <row r="37" spans="1:17" x14ac:dyDescent="0.25">
      <c r="K37" s="67"/>
      <c r="N37" s="3"/>
    </row>
    <row r="38" spans="1:17" x14ac:dyDescent="0.25">
      <c r="K38" s="67"/>
      <c r="O38" s="36"/>
    </row>
    <row r="39" spans="1:17" ht="13.8" thickBot="1" x14ac:dyDescent="0.3">
      <c r="K39" s="67"/>
      <c r="O39" s="36"/>
    </row>
    <row r="40" spans="1:17" x14ac:dyDescent="0.25">
      <c r="A40" s="75" t="s">
        <v>41</v>
      </c>
      <c r="B40" s="76">
        <v>25</v>
      </c>
      <c r="C40" s="77">
        <v>0</v>
      </c>
      <c r="D40" s="78"/>
      <c r="O40" s="36"/>
    </row>
    <row r="41" spans="1:17" x14ac:dyDescent="0.25">
      <c r="A41" s="79"/>
      <c r="B41" s="80">
        <v>24</v>
      </c>
      <c r="C41" s="81">
        <v>0</v>
      </c>
      <c r="D41" s="82"/>
      <c r="O41" s="36"/>
    </row>
    <row r="42" spans="1:17" x14ac:dyDescent="0.25">
      <c r="A42" s="79"/>
      <c r="B42" s="80">
        <v>23</v>
      </c>
      <c r="C42" s="81">
        <v>4515</v>
      </c>
      <c r="D42" s="82" t="s">
        <v>63</v>
      </c>
      <c r="O42" s="36"/>
    </row>
    <row r="43" spans="1:17" x14ac:dyDescent="0.25">
      <c r="A43" s="79"/>
      <c r="B43" s="80">
        <v>22</v>
      </c>
      <c r="C43" s="81">
        <v>2206</v>
      </c>
      <c r="D43" s="82" t="s">
        <v>42</v>
      </c>
      <c r="O43" s="36"/>
    </row>
    <row r="44" spans="1:17" x14ac:dyDescent="0.25">
      <c r="A44" s="79"/>
      <c r="B44" s="143">
        <v>21</v>
      </c>
      <c r="C44" s="144">
        <v>9809</v>
      </c>
      <c r="D44" s="145">
        <v>16530</v>
      </c>
      <c r="F44" s="3"/>
    </row>
    <row r="45" spans="1:17" ht="13.8" thickBot="1" x14ac:dyDescent="0.3">
      <c r="A45" s="79"/>
      <c r="B45" s="80">
        <v>26</v>
      </c>
      <c r="C45" s="81">
        <v>484.14</v>
      </c>
      <c r="D45" s="82"/>
      <c r="F45" s="3"/>
    </row>
    <row r="46" spans="1:17" ht="13.8" thickBot="1" x14ac:dyDescent="0.3">
      <c r="A46" s="83"/>
      <c r="B46" s="72"/>
      <c r="C46" s="84">
        <f>SUM(C45)</f>
        <v>484.14</v>
      </c>
      <c r="D46" s="85"/>
    </row>
    <row r="48" spans="1:17" ht="13.8" thickBot="1" x14ac:dyDescent="0.3">
      <c r="D48" s="86"/>
      <c r="E48" s="86"/>
      <c r="F48" s="86"/>
      <c r="G48" s="86"/>
      <c r="H48" s="86"/>
    </row>
    <row r="49" spans="2:8" ht="15" thickBot="1" x14ac:dyDescent="0.35">
      <c r="B49" s="2"/>
      <c r="C49" s="87" t="s">
        <v>43</v>
      </c>
      <c r="D49" s="88"/>
      <c r="E49" s="88"/>
      <c r="F49" s="88"/>
      <c r="G49" s="88"/>
      <c r="H49" s="89"/>
    </row>
    <row r="50" spans="2:8" ht="14.4" x14ac:dyDescent="0.3">
      <c r="B50" s="2"/>
      <c r="C50" s="90"/>
      <c r="D50" s="91"/>
      <c r="E50" s="92"/>
      <c r="F50" s="92"/>
      <c r="G50" s="92"/>
      <c r="H50" s="93"/>
    </row>
    <row r="51" spans="2:8" ht="14.4" x14ac:dyDescent="0.3">
      <c r="B51" s="2"/>
      <c r="C51" s="90" t="s">
        <v>44</v>
      </c>
      <c r="D51" s="94">
        <v>8000</v>
      </c>
      <c r="E51" s="95" t="s">
        <v>45</v>
      </c>
      <c r="F51" s="95"/>
      <c r="G51" s="95"/>
      <c r="H51" s="96"/>
    </row>
    <row r="52" spans="2:8" ht="14.4" x14ac:dyDescent="0.3">
      <c r="B52" s="2"/>
      <c r="C52" s="90" t="s">
        <v>46</v>
      </c>
      <c r="D52" s="94">
        <v>2000</v>
      </c>
      <c r="E52" s="95" t="s">
        <v>47</v>
      </c>
      <c r="F52" s="97"/>
      <c r="G52" s="97"/>
      <c r="H52" s="98"/>
    </row>
    <row r="53" spans="2:8" ht="14.4" x14ac:dyDescent="0.3">
      <c r="B53" s="2"/>
      <c r="C53" s="90" t="s">
        <v>48</v>
      </c>
      <c r="D53" s="94">
        <v>500</v>
      </c>
      <c r="E53" s="95" t="s">
        <v>49</v>
      </c>
      <c r="F53" s="97"/>
      <c r="G53" s="97"/>
      <c r="H53" s="98"/>
    </row>
    <row r="54" spans="2:8" ht="15" thickBot="1" x14ac:dyDescent="0.35">
      <c r="B54" s="2"/>
      <c r="C54" s="99" t="s">
        <v>50</v>
      </c>
      <c r="D54" s="94">
        <v>12000</v>
      </c>
      <c r="E54" s="95"/>
      <c r="F54" s="95"/>
      <c r="G54" s="95"/>
      <c r="H54" s="96"/>
    </row>
    <row r="55" spans="2:8" ht="15" thickBot="1" x14ac:dyDescent="0.35">
      <c r="B55" s="2"/>
      <c r="C55" s="87" t="s">
        <v>0</v>
      </c>
      <c r="D55" s="100">
        <f>SUM(D50:D54)</f>
        <v>22500</v>
      </c>
      <c r="E55" s="88"/>
      <c r="F55" s="88"/>
      <c r="G55" s="88"/>
      <c r="H55" s="89"/>
    </row>
    <row r="56" spans="2:8" x14ac:dyDescent="0.25">
      <c r="B56" s="2"/>
      <c r="D56" s="4"/>
      <c r="F56" s="86"/>
      <c r="G56" s="86"/>
      <c r="H56" s="86"/>
    </row>
    <row r="57" spans="2:8" x14ac:dyDescent="0.25">
      <c r="D57" s="86"/>
      <c r="E57" s="86"/>
      <c r="F57" s="86"/>
      <c r="G57" s="86"/>
      <c r="H57" s="86"/>
    </row>
    <row r="58" spans="2:8" x14ac:dyDescent="0.25">
      <c r="D58" s="86"/>
      <c r="E58" s="86"/>
      <c r="F58" s="86"/>
      <c r="G58" s="86"/>
      <c r="H58" s="86"/>
    </row>
    <row r="59" spans="2:8" x14ac:dyDescent="0.25">
      <c r="D59" s="86"/>
      <c r="E59" s="86"/>
      <c r="F59" s="86"/>
      <c r="G59" s="86"/>
      <c r="H59" s="86"/>
    </row>
    <row r="60" spans="2:8" x14ac:dyDescent="0.25">
      <c r="D60" s="86"/>
      <c r="E60" s="86"/>
      <c r="F60" s="86"/>
      <c r="G60" s="86"/>
      <c r="H60" s="86"/>
    </row>
    <row r="61" spans="2:8" x14ac:dyDescent="0.25">
      <c r="D61" s="86"/>
      <c r="E61" s="86"/>
      <c r="F61" s="86"/>
      <c r="G61" s="86"/>
      <c r="H61" s="86"/>
    </row>
    <row r="62" spans="2:8" x14ac:dyDescent="0.25">
      <c r="D62" s="86"/>
      <c r="E62" s="86"/>
      <c r="F62" s="86"/>
      <c r="G62" s="86"/>
      <c r="H62" s="86"/>
    </row>
    <row r="63" spans="2:8" x14ac:dyDescent="0.25">
      <c r="D63" s="86"/>
      <c r="E63" s="86"/>
      <c r="F63" s="86"/>
      <c r="G63" s="86"/>
      <c r="H63" s="86"/>
    </row>
    <row r="64" spans="2:8" x14ac:dyDescent="0.25">
      <c r="D64" s="86"/>
      <c r="E64" s="86"/>
      <c r="F64" s="86"/>
      <c r="G64" s="86"/>
      <c r="H64" s="86"/>
    </row>
    <row r="65" spans="4:8" x14ac:dyDescent="0.25">
      <c r="D65" s="86"/>
      <c r="E65" s="86"/>
      <c r="F65" s="86"/>
      <c r="G65" s="86"/>
      <c r="H65" s="86"/>
    </row>
    <row r="66" spans="4:8" x14ac:dyDescent="0.25">
      <c r="D66" s="86"/>
      <c r="E66" s="86"/>
      <c r="F66" s="86"/>
      <c r="G66" s="86"/>
      <c r="H66" s="86"/>
    </row>
    <row r="67" spans="4:8" x14ac:dyDescent="0.25">
      <c r="D67" s="86"/>
      <c r="E67" s="86"/>
      <c r="F67" s="86"/>
      <c r="G67" s="86"/>
      <c r="H67" s="86"/>
    </row>
    <row r="68" spans="4:8" x14ac:dyDescent="0.25">
      <c r="D68" s="86"/>
      <c r="E68" s="86"/>
      <c r="F68" s="86"/>
      <c r="G68" s="86"/>
      <c r="H68" s="86"/>
    </row>
    <row r="69" spans="4:8" x14ac:dyDescent="0.25">
      <c r="D69" s="86"/>
      <c r="E69" s="86"/>
      <c r="F69" s="86"/>
      <c r="G69" s="86"/>
      <c r="H69" s="86"/>
    </row>
    <row r="70" spans="4:8" x14ac:dyDescent="0.25">
      <c r="D70" s="86"/>
      <c r="E70" s="86"/>
      <c r="F70" s="86"/>
      <c r="G70" s="86"/>
      <c r="H70" s="86"/>
    </row>
    <row r="71" spans="4:8" x14ac:dyDescent="0.25">
      <c r="D71" s="86"/>
      <c r="E71" s="86"/>
      <c r="F71" s="86"/>
      <c r="G71" s="86"/>
      <c r="H71" s="86"/>
    </row>
    <row r="72" spans="4:8" x14ac:dyDescent="0.25">
      <c r="D72" s="86"/>
      <c r="E72" s="86"/>
      <c r="F72" s="86"/>
      <c r="G72" s="86"/>
      <c r="H72" s="86"/>
    </row>
    <row r="73" spans="4:8" x14ac:dyDescent="0.25">
      <c r="D73" s="86"/>
      <c r="E73" s="86"/>
      <c r="F73" s="86"/>
      <c r="G73" s="86"/>
      <c r="H73" s="86"/>
    </row>
    <row r="74" spans="4:8" x14ac:dyDescent="0.25">
      <c r="D74" s="86"/>
      <c r="E74" s="86"/>
      <c r="F74" s="86"/>
      <c r="G74" s="86"/>
      <c r="H74" s="86"/>
    </row>
    <row r="78" spans="4:8" x14ac:dyDescent="0.25">
      <c r="D78" s="101"/>
    </row>
  </sheetData>
  <mergeCells count="6">
    <mergeCell ref="A32:B32"/>
    <mergeCell ref="E32:G32"/>
    <mergeCell ref="A1:G2"/>
    <mergeCell ref="I1:P2"/>
    <mergeCell ref="A3:G3"/>
    <mergeCell ref="I3:P3"/>
  </mergeCells>
  <pageMargins left="0.7" right="0.7" top="0.75" bottom="0.75" header="0.3" footer="0.3"/>
  <pageSetup scale="5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Cash Book</vt:lpstr>
      <vt:lpstr>Sheet2</vt:lpstr>
      <vt:lpstr>Sheet3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</dc:creator>
  <cp:lastModifiedBy>Sarah Smith</cp:lastModifiedBy>
  <cp:lastPrinted>2022-02-27T14:34:20Z</cp:lastPrinted>
  <dcterms:created xsi:type="dcterms:W3CDTF">2018-02-24T13:02:26Z</dcterms:created>
  <dcterms:modified xsi:type="dcterms:W3CDTF">2026-05-08T18:43:35Z</dcterms:modified>
</cp:coreProperties>
</file>