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rah smith\Documents\Westbury\"/>
    </mc:Choice>
  </mc:AlternateContent>
  <xr:revisionPtr revIDLastSave="0" documentId="13_ncr:1_{E4DDA756-0EE3-4254-ACFE-3BCB122D6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ceipts and Payments" sheetId="1" r:id="rId1"/>
    <sheet name="Accounts 22-23" sheetId="3" r:id="rId2"/>
  </sheets>
  <definedNames>
    <definedName name="_xlnm.Print_Area" localSheetId="0">'Receipts and Payments'!$A$1:$R$55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" l="1"/>
  <c r="E10" i="3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R7" i="1" s="1"/>
  <c r="Q6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50" i="3"/>
  <c r="H52" i="3" s="1"/>
  <c r="G22" i="3"/>
  <c r="H23" i="3" s="1"/>
  <c r="G9" i="3"/>
  <c r="H10" i="3" s="1"/>
  <c r="R8" i="1" l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H24" i="3"/>
  <c r="H53" i="3" s="1"/>
  <c r="P49" i="1"/>
  <c r="G49" i="1" l="1"/>
  <c r="F49" i="1"/>
  <c r="E49" i="1"/>
  <c r="D49" i="1"/>
  <c r="C49" i="1"/>
  <c r="H49" i="1" l="1"/>
  <c r="K53" i="1" l="1"/>
  <c r="O49" i="1"/>
  <c r="N49" i="1"/>
  <c r="M49" i="1"/>
  <c r="L49" i="1"/>
  <c r="Q50" i="1" l="1"/>
  <c r="R5" i="1"/>
  <c r="R6" i="1" s="1"/>
  <c r="Q49" i="1" l="1"/>
  <c r="K54" i="1" l="1"/>
  <c r="R51" i="1"/>
  <c r="R49" i="1"/>
  <c r="D53" i="1" l="1"/>
  <c r="K51" i="1" l="1"/>
  <c r="K55" i="1" s="1"/>
  <c r="D54" i="1" l="1"/>
  <c r="D55" i="1" l="1"/>
</calcChain>
</file>

<file path=xl/sharedStrings.xml><?xml version="1.0" encoding="utf-8"?>
<sst xmlns="http://schemas.openxmlformats.org/spreadsheetml/2006/main" count="112" uniqueCount="90">
  <si>
    <t>Date</t>
  </si>
  <si>
    <t>Bank ref</t>
  </si>
  <si>
    <t>Details</t>
  </si>
  <si>
    <t>Precept</t>
  </si>
  <si>
    <t>Vat refund</t>
  </si>
  <si>
    <t>£ Total</t>
  </si>
  <si>
    <t>INCOME  £</t>
  </si>
  <si>
    <t>Cheque No</t>
  </si>
  <si>
    <t>Admin</t>
  </si>
  <si>
    <t>S 137</t>
  </si>
  <si>
    <t>Other</t>
  </si>
  <si>
    <t>VAT inc</t>
  </si>
  <si>
    <t>£ total</t>
  </si>
  <si>
    <t>WESTBURY PARISH COUNCIL</t>
  </si>
  <si>
    <t>EXPENDITURE £</t>
  </si>
  <si>
    <t>BFWD £</t>
  </si>
  <si>
    <t>Misc.</t>
  </si>
  <si>
    <t>Interest Bus Bank</t>
  </si>
  <si>
    <t>Total Balance</t>
  </si>
  <si>
    <t>Parish Reserve</t>
  </si>
  <si>
    <t>Cash Account</t>
  </si>
  <si>
    <t>Grant Trans Code</t>
  </si>
  <si>
    <t>£</t>
  </si>
  <si>
    <t>Opening Balance</t>
  </si>
  <si>
    <t>C/A</t>
  </si>
  <si>
    <t>D/A</t>
  </si>
  <si>
    <t>TOTAL FUNDS</t>
  </si>
  <si>
    <t>RECEIPTS</t>
  </si>
  <si>
    <t>VAT recovered</t>
  </si>
  <si>
    <t>Interest</t>
  </si>
  <si>
    <t>Total Receipts</t>
  </si>
  <si>
    <t>PAYMENTS</t>
  </si>
  <si>
    <t>Insurance</t>
  </si>
  <si>
    <t>Meetings/Affiliation</t>
  </si>
  <si>
    <t>Grant Westbury Church</t>
  </si>
  <si>
    <t>Grant Yockleton Church</t>
  </si>
  <si>
    <t>Grant Westbury VH</t>
  </si>
  <si>
    <t>Grant Yockleton VH</t>
  </si>
  <si>
    <t>Playing Fields Maintenance</t>
  </si>
  <si>
    <t>ROSPA</t>
  </si>
  <si>
    <t>Westbury Playing Field</t>
  </si>
  <si>
    <t>Church Clock</t>
  </si>
  <si>
    <t>Lighting</t>
  </si>
  <si>
    <t>Election</t>
  </si>
  <si>
    <t>Audit</t>
  </si>
  <si>
    <t>Numbers Plus</t>
  </si>
  <si>
    <t>Commemorative Benches</t>
  </si>
  <si>
    <t>Total Payments</t>
  </si>
  <si>
    <t>Closing Balance</t>
  </si>
  <si>
    <t>Signed as a true record</t>
  </si>
  <si>
    <t>Confirmed</t>
  </si>
  <si>
    <t>Income</t>
  </si>
  <si>
    <t>Expenditure</t>
  </si>
  <si>
    <t>Check Balance</t>
  </si>
  <si>
    <t>TOTAL</t>
  </si>
  <si>
    <t>Grant Environmental</t>
  </si>
  <si>
    <t>Friends Westbury School*</t>
  </si>
  <si>
    <t>generations of Westbury or failing that the children of the village.</t>
  </si>
  <si>
    <t>Website</t>
  </si>
  <si>
    <t>Playing Field</t>
  </si>
  <si>
    <t>Fee</t>
  </si>
  <si>
    <t>Refunds/cancelled chq</t>
  </si>
  <si>
    <t>Clerks Fee</t>
  </si>
  <si>
    <t>Yockleton Playing Field</t>
  </si>
  <si>
    <t>Smartwater</t>
  </si>
  <si>
    <t>Neighbourhood Fund</t>
  </si>
  <si>
    <t>Grant Covid Aid</t>
  </si>
  <si>
    <t xml:space="preserve">Powell Field Legal </t>
  </si>
  <si>
    <t xml:space="preserve">* This sum of money (£1,000) has no time limit on when it can be used. Ideally it is to be used for the recreational purpose for all </t>
  </si>
  <si>
    <t>Bacs</t>
  </si>
  <si>
    <t>Shropshire Council</t>
  </si>
  <si>
    <t>Information Commissioner</t>
  </si>
  <si>
    <t>2021/22</t>
  </si>
  <si>
    <t>RECEIPTS AND PAYMENT SUMMARY FOR YEAR ENDING 31.03.23</t>
  </si>
  <si>
    <t>2022/23</t>
  </si>
  <si>
    <t>RECEIPTS PAYMENT ACCOUNT FOR THE YEAR  1ST APRIL 2022 - 31ST MARCH 2023</t>
  </si>
  <si>
    <t>* Westbury Village Hall redonated their grant of £500 towards the new play equipment.</t>
  </si>
  <si>
    <t>01.04.22</t>
  </si>
  <si>
    <t>06.04.22</t>
  </si>
  <si>
    <t>05.05.22</t>
  </si>
  <si>
    <t>S J Smith</t>
  </si>
  <si>
    <t>Westbury Village Hall</t>
  </si>
  <si>
    <t>Zurich Insurance</t>
  </si>
  <si>
    <t>Kiwi Tree Services</t>
  </si>
  <si>
    <t>Yockleton Village Flagpole</t>
  </si>
  <si>
    <t>Geoff Rogers Pest Control</t>
  </si>
  <si>
    <t>Shropshire Council PF Lease</t>
  </si>
  <si>
    <t>SALC Fee</t>
  </si>
  <si>
    <t>11.04.22</t>
  </si>
  <si>
    <t>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</si>
</sst>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_);[Red]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&quot;£&quot;#,##0.00;[Red]&quot;£&quot;#,##0.00"/>
    <numFmt numFmtId="168" formatCode="&quot;£&quot;#,##0.00"/>
    <numFmt numFmtId="169" formatCode="_-[$£-809]* #,##0.00_-;\-[$£-809]* #,##0.00_-;_-[$£-809]* &quot;-&quot;??_-;_-@_-"/>
  </numFmts>
  <fonts count="10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0" fillId="0" borderId="0" xfId="0" applyNumberFormat="1"/>
    <xf numFmtId="2" fontId="0" fillId="0" borderId="8" xfId="0" applyNumberFormat="1" applyBorder="1"/>
    <xf numFmtId="0" fontId="5" fillId="0" borderId="0" xfId="0" applyFont="1"/>
    <xf numFmtId="0" fontId="4" fillId="3" borderId="13" xfId="0" applyFont="1" applyFill="1" applyBorder="1" applyAlignment="1">
      <alignment horizontal="center"/>
    </xf>
    <xf numFmtId="168" fontId="4" fillId="3" borderId="13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6" fontId="4" fillId="0" borderId="0" xfId="0" applyNumberFormat="1" applyFont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0" fontId="1" fillId="0" borderId="0" xfId="0" applyFont="1"/>
    <xf numFmtId="2" fontId="0" fillId="0" borderId="9" xfId="0" applyNumberFormat="1" applyBorder="1"/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66" fontId="5" fillId="0" borderId="0" xfId="0" applyNumberFormat="1" applyFont="1" applyBorder="1" applyAlignment="1">
      <alignment horizontal="left"/>
    </xf>
    <xf numFmtId="166" fontId="7" fillId="0" borderId="0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166" fontId="4" fillId="6" borderId="16" xfId="0" applyNumberFormat="1" applyFont="1" applyFill="1" applyBorder="1" applyAlignment="1">
      <alignment horizontal="center"/>
    </xf>
    <xf numFmtId="166" fontId="4" fillId="6" borderId="9" xfId="0" applyNumberFormat="1" applyFont="1" applyFill="1" applyBorder="1" applyAlignment="1">
      <alignment horizontal="center"/>
    </xf>
    <xf numFmtId="166" fontId="4" fillId="6" borderId="17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66" fontId="4" fillId="6" borderId="1" xfId="0" applyNumberFormat="1" applyFont="1" applyFill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166" fontId="5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5" fillId="5" borderId="10" xfId="0" applyNumberFormat="1" applyFont="1" applyFill="1" applyBorder="1" applyAlignment="1">
      <alignment horizontal="center" wrapText="1"/>
    </xf>
    <xf numFmtId="166" fontId="5" fillId="5" borderId="10" xfId="0" applyNumberFormat="1" applyFont="1" applyFill="1" applyBorder="1" applyAlignment="1">
      <alignment horizontal="center"/>
    </xf>
    <xf numFmtId="166" fontId="5" fillId="0" borderId="0" xfId="0" applyNumberFormat="1" applyFont="1" applyBorder="1" applyAlignment="1"/>
    <xf numFmtId="0" fontId="5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166" fontId="5" fillId="0" borderId="10" xfId="0" applyNumberFormat="1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4" borderId="1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1" fontId="5" fillId="0" borderId="10" xfId="0" applyNumberFormat="1" applyFont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6" fontId="5" fillId="5" borderId="10" xfId="0" applyNumberFormat="1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1" fontId="5" fillId="0" borderId="1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5" fillId="2" borderId="10" xfId="0" applyNumberFormat="1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166" fontId="5" fillId="0" borderId="15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12" xfId="0" applyNumberFormat="1" applyFont="1" applyFill="1" applyBorder="1" applyAlignment="1">
      <alignment horizontal="center"/>
    </xf>
    <xf numFmtId="166" fontId="5" fillId="3" borderId="6" xfId="0" applyNumberFormat="1" applyFont="1" applyFill="1" applyBorder="1" applyAlignment="1"/>
    <xf numFmtId="17" fontId="5" fillId="3" borderId="3" xfId="0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17" fontId="5" fillId="3" borderId="4" xfId="0" applyNumberFormat="1" applyFont="1" applyFill="1" applyBorder="1" applyAlignment="1">
      <alignment horizontal="center"/>
    </xf>
    <xf numFmtId="166" fontId="5" fillId="3" borderId="13" xfId="0" applyNumberFormat="1" applyFont="1" applyFill="1" applyBorder="1" applyAlignment="1">
      <alignment horizontal="center"/>
    </xf>
    <xf numFmtId="166" fontId="5" fillId="3" borderId="14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166" fontId="5" fillId="0" borderId="0" xfId="0" applyNumberFormat="1" applyFont="1" applyBorder="1" applyAlignment="1">
      <alignment vertical="top"/>
    </xf>
    <xf numFmtId="166" fontId="5" fillId="3" borderId="3" xfId="0" applyNumberFormat="1" applyFont="1" applyFill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right"/>
    </xf>
    <xf numFmtId="166" fontId="5" fillId="0" borderId="0" xfId="0" applyNumberFormat="1" applyFont="1" applyBorder="1" applyAlignment="1">
      <alignment horizontal="right"/>
    </xf>
    <xf numFmtId="2" fontId="5" fillId="0" borderId="0" xfId="0" applyNumberFormat="1" applyFont="1"/>
    <xf numFmtId="17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center"/>
    </xf>
    <xf numFmtId="0" fontId="5" fillId="5" borderId="0" xfId="0" applyFont="1" applyFill="1" applyBorder="1" applyAlignment="1">
      <alignment horizontal="center" wrapText="1"/>
    </xf>
    <xf numFmtId="166" fontId="5" fillId="5" borderId="0" xfId="0" applyNumberFormat="1" applyFont="1" applyFill="1" applyBorder="1" applyAlignment="1">
      <alignment horizontal="center"/>
    </xf>
    <xf numFmtId="166" fontId="5" fillId="6" borderId="9" xfId="0" applyNumberFormat="1" applyFont="1" applyFill="1" applyBorder="1" applyAlignment="1">
      <alignment horizontal="center"/>
    </xf>
    <xf numFmtId="166" fontId="5" fillId="6" borderId="1" xfId="0" applyNumberFormat="1" applyFont="1" applyFill="1" applyBorder="1" applyAlignment="1">
      <alignment horizontal="center"/>
    </xf>
    <xf numFmtId="44" fontId="5" fillId="0" borderId="10" xfId="0" applyNumberFormat="1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44" fontId="5" fillId="5" borderId="0" xfId="0" applyNumberFormat="1" applyFont="1" applyFill="1" applyBorder="1" applyAlignment="1">
      <alignment horizontal="center"/>
    </xf>
    <xf numFmtId="44" fontId="5" fillId="5" borderId="10" xfId="0" applyNumberFormat="1" applyFont="1" applyFill="1" applyBorder="1" applyAlignment="1">
      <alignment horizontal="center"/>
    </xf>
    <xf numFmtId="44" fontId="5" fillId="7" borderId="10" xfId="0" applyNumberFormat="1" applyFont="1" applyFill="1" applyBorder="1" applyAlignment="1">
      <alignment horizontal="center"/>
    </xf>
    <xf numFmtId="44" fontId="5" fillId="0" borderId="10" xfId="0" applyNumberFormat="1" applyFont="1" applyBorder="1" applyAlignment="1">
      <alignment horizontal="right"/>
    </xf>
    <xf numFmtId="44" fontId="5" fillId="0" borderId="0" xfId="0" applyNumberFormat="1" applyFont="1" applyBorder="1"/>
    <xf numFmtId="2" fontId="5" fillId="0" borderId="0" xfId="0" applyNumberFormat="1" applyFont="1" applyAlignment="1">
      <alignment horizontal="right"/>
    </xf>
    <xf numFmtId="166" fontId="9" fillId="0" borderId="15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168" fontId="5" fillId="5" borderId="10" xfId="5" applyNumberFormat="1" applyFont="1" applyFill="1" applyBorder="1" applyAlignment="1"/>
    <xf numFmtId="168" fontId="4" fillId="6" borderId="1" xfId="0" applyNumberFormat="1" applyFont="1" applyFill="1" applyBorder="1" applyAlignment="1">
      <alignment horizontal="center"/>
    </xf>
    <xf numFmtId="44" fontId="4" fillId="5" borderId="0" xfId="0" applyNumberFormat="1" applyFont="1" applyFill="1" applyBorder="1" applyAlignment="1">
      <alignment horizontal="center"/>
    </xf>
    <xf numFmtId="169" fontId="5" fillId="5" borderId="0" xfId="0" applyNumberFormat="1" applyFont="1" applyFill="1" applyBorder="1" applyAlignment="1">
      <alignment horizontal="center"/>
    </xf>
    <xf numFmtId="168" fontId="5" fillId="5" borderId="0" xfId="0" applyNumberFormat="1" applyFont="1" applyFill="1" applyAlignment="1">
      <alignment horizontal="right" wrapText="1"/>
    </xf>
    <xf numFmtId="164" fontId="5" fillId="3" borderId="3" xfId="0" applyNumberFormat="1" applyFont="1" applyFill="1" applyBorder="1" applyAlignment="1">
      <alignment horizontal="right"/>
    </xf>
    <xf numFmtId="169" fontId="4" fillId="5" borderId="0" xfId="0" applyNumberFormat="1" applyFont="1" applyFill="1" applyBorder="1" applyAlignment="1">
      <alignment horizontal="center"/>
    </xf>
    <xf numFmtId="2" fontId="5" fillId="0" borderId="2" xfId="0" applyNumberFormat="1" applyFont="1" applyBorder="1" applyAlignment="1"/>
    <xf numFmtId="0" fontId="5" fillId="0" borderId="0" xfId="0" applyNumberFormat="1" applyFont="1" applyBorder="1" applyAlignment="1">
      <alignment horizontal="left"/>
    </xf>
    <xf numFmtId="168" fontId="4" fillId="5" borderId="0" xfId="0" applyNumberFormat="1" applyFont="1" applyFill="1" applyBorder="1" applyAlignment="1">
      <alignment horizontal="center"/>
    </xf>
    <xf numFmtId="168" fontId="5" fillId="0" borderId="0" xfId="0" applyNumberFormat="1" applyFont="1"/>
    <xf numFmtId="168" fontId="0" fillId="0" borderId="0" xfId="0" applyNumberFormat="1"/>
    <xf numFmtId="168" fontId="0" fillId="0" borderId="18" xfId="0" applyNumberFormat="1" applyBorder="1"/>
    <xf numFmtId="168" fontId="0" fillId="0" borderId="9" xfId="0" applyNumberFormat="1" applyBorder="1"/>
    <xf numFmtId="44" fontId="9" fillId="5" borderId="10" xfId="0" applyNumberFormat="1" applyFont="1" applyFill="1" applyBorder="1" applyAlignment="1">
      <alignment horizontal="center"/>
    </xf>
    <xf numFmtId="44" fontId="9" fillId="5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6" fontId="5" fillId="3" borderId="4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5" fillId="3" borderId="6" xfId="0" applyNumberFormat="1" applyFont="1" applyFill="1" applyBorder="1" applyAlignment="1">
      <alignment horizontal="center"/>
    </xf>
  </cellXfs>
  <cellStyles count="6">
    <cellStyle name="Comma" xfId="5" builtinId="3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68"/>
  <sheetViews>
    <sheetView tabSelected="1" topLeftCell="A31" zoomScale="80" zoomScaleNormal="80" zoomScalePageLayoutView="70" workbookViewId="0">
      <selection activeCell="B61" sqref="B61"/>
    </sheetView>
  </sheetViews>
  <sheetFormatPr defaultColWidth="8.85546875" defaultRowHeight="12.75" x14ac:dyDescent="0.2"/>
  <cols>
    <col min="1" max="1" width="7.7109375" style="60" customWidth="1"/>
    <col min="2" max="2" width="7.140625" style="73" customWidth="1"/>
    <col min="3" max="3" width="18.42578125" style="60" bestFit="1" customWidth="1"/>
    <col min="4" max="4" width="15" style="60" customWidth="1"/>
    <col min="5" max="5" width="12.140625" style="60" bestFit="1" customWidth="1"/>
    <col min="6" max="6" width="13.85546875" style="60" customWidth="1"/>
    <col min="7" max="7" width="9.5703125" style="60" customWidth="1"/>
    <col min="8" max="8" width="14.85546875" style="84" customWidth="1"/>
    <col min="9" max="9" width="8.5703125" style="45" customWidth="1"/>
    <col min="10" max="10" width="10.140625" style="85" bestFit="1" customWidth="1"/>
    <col min="11" max="11" width="29.7109375" style="45" customWidth="1"/>
    <col min="12" max="12" width="13.42578125" style="45" customWidth="1"/>
    <col min="13" max="13" width="10.5703125" style="45" customWidth="1"/>
    <col min="14" max="14" width="14" style="45" bestFit="1" customWidth="1"/>
    <col min="15" max="15" width="13.28515625" style="45" bestFit="1" customWidth="1"/>
    <col min="16" max="16" width="11.5703125" style="45" bestFit="1" customWidth="1"/>
    <col min="17" max="17" width="14.42578125" style="44" bestFit="1" customWidth="1"/>
    <col min="18" max="18" width="15.42578125" style="45" customWidth="1"/>
    <col min="19" max="22" width="8.85546875" style="45"/>
    <col min="23" max="23" width="9.42578125" style="45" customWidth="1"/>
    <col min="24" max="16384" width="8.85546875" style="45"/>
  </cols>
  <sheetData>
    <row r="1" spans="1:23" x14ac:dyDescent="0.2">
      <c r="A1" s="123" t="s">
        <v>13</v>
      </c>
      <c r="B1" s="124"/>
      <c r="C1" s="124"/>
      <c r="D1" s="124"/>
      <c r="E1" s="124"/>
      <c r="F1" s="124"/>
      <c r="G1" s="124"/>
      <c r="H1" s="15"/>
      <c r="I1" s="123" t="s">
        <v>73</v>
      </c>
      <c r="J1" s="123"/>
      <c r="K1" s="123"/>
      <c r="L1" s="123"/>
      <c r="M1" s="123"/>
      <c r="N1" s="123"/>
      <c r="O1" s="123"/>
      <c r="P1" s="123"/>
    </row>
    <row r="2" spans="1:23" ht="13.5" thickBot="1" x14ac:dyDescent="0.25">
      <c r="A2" s="123"/>
      <c r="B2" s="123"/>
      <c r="C2" s="123"/>
      <c r="D2" s="123"/>
      <c r="E2" s="123"/>
      <c r="F2" s="123"/>
      <c r="G2" s="123"/>
      <c r="H2" s="15"/>
      <c r="I2" s="123"/>
      <c r="J2" s="123"/>
      <c r="K2" s="123"/>
      <c r="L2" s="123"/>
      <c r="M2" s="123"/>
      <c r="N2" s="123"/>
      <c r="O2" s="123"/>
      <c r="P2" s="123"/>
    </row>
    <row r="3" spans="1:23" ht="13.5" thickBot="1" x14ac:dyDescent="0.25">
      <c r="A3" s="125" t="s">
        <v>6</v>
      </c>
      <c r="B3" s="126"/>
      <c r="C3" s="126"/>
      <c r="D3" s="126"/>
      <c r="E3" s="126"/>
      <c r="F3" s="126"/>
      <c r="G3" s="126"/>
      <c r="H3" s="25"/>
      <c r="I3" s="125" t="s">
        <v>14</v>
      </c>
      <c r="J3" s="126"/>
      <c r="K3" s="126"/>
      <c r="L3" s="126"/>
      <c r="M3" s="126"/>
      <c r="N3" s="126"/>
      <c r="O3" s="126"/>
      <c r="P3" s="126"/>
      <c r="Q3" s="46" t="s">
        <v>15</v>
      </c>
      <c r="R3" s="68">
        <v>33915.230000000003</v>
      </c>
    </row>
    <row r="4" spans="1:23" s="47" customFormat="1" ht="25.5" x14ac:dyDescent="0.2">
      <c r="A4" s="26" t="s">
        <v>0</v>
      </c>
      <c r="B4" s="9" t="s">
        <v>1</v>
      </c>
      <c r="C4" s="27" t="s">
        <v>2</v>
      </c>
      <c r="D4" s="11" t="s">
        <v>3</v>
      </c>
      <c r="E4" s="28" t="s">
        <v>4</v>
      </c>
      <c r="F4" s="10" t="s">
        <v>16</v>
      </c>
      <c r="G4" s="27" t="s">
        <v>17</v>
      </c>
      <c r="H4" s="12" t="s">
        <v>5</v>
      </c>
      <c r="I4" s="27" t="s">
        <v>0</v>
      </c>
      <c r="J4" s="9" t="s">
        <v>7</v>
      </c>
      <c r="K4" s="27" t="s">
        <v>2</v>
      </c>
      <c r="L4" s="26" t="s">
        <v>60</v>
      </c>
      <c r="M4" s="27" t="s">
        <v>8</v>
      </c>
      <c r="N4" s="27" t="s">
        <v>9</v>
      </c>
      <c r="O4" s="34" t="s">
        <v>10</v>
      </c>
      <c r="P4" s="13" t="s">
        <v>11</v>
      </c>
      <c r="Q4" s="14" t="s">
        <v>12</v>
      </c>
      <c r="R4" s="36"/>
    </row>
    <row r="5" spans="1:23" s="47" customFormat="1" x14ac:dyDescent="0.2">
      <c r="A5" s="23"/>
      <c r="B5" s="48"/>
      <c r="C5" s="19"/>
      <c r="D5" s="49"/>
      <c r="E5" s="50"/>
      <c r="F5" s="51"/>
      <c r="G5" s="93"/>
      <c r="H5" s="52"/>
      <c r="I5" s="20"/>
      <c r="J5" s="48"/>
      <c r="K5" s="19"/>
      <c r="L5" s="53"/>
      <c r="M5" s="19"/>
      <c r="N5" s="19"/>
      <c r="O5" s="54"/>
      <c r="P5" s="55"/>
      <c r="Q5" s="37"/>
      <c r="R5" s="111">
        <f>SUM(R3)</f>
        <v>33915.230000000003</v>
      </c>
    </row>
    <row r="6" spans="1:23" ht="15" x14ac:dyDescent="0.25">
      <c r="A6" s="24" t="s">
        <v>77</v>
      </c>
      <c r="B6" s="56" t="s">
        <v>69</v>
      </c>
      <c r="C6" s="21" t="s">
        <v>70</v>
      </c>
      <c r="D6" s="97">
        <v>14251</v>
      </c>
      <c r="E6" s="98"/>
      <c r="F6" s="97"/>
      <c r="G6" s="99"/>
      <c r="H6" s="121">
        <f>SUM(D6:F6)</f>
        <v>14251</v>
      </c>
      <c r="I6" s="22" t="s">
        <v>79</v>
      </c>
      <c r="J6" s="56">
        <v>1141</v>
      </c>
      <c r="K6" s="21" t="s">
        <v>80</v>
      </c>
      <c r="L6" s="24">
        <v>529.1</v>
      </c>
      <c r="M6" s="57">
        <v>92.83</v>
      </c>
      <c r="N6" s="57"/>
      <c r="O6" s="35"/>
      <c r="P6" s="58"/>
      <c r="Q6" s="38">
        <f>SUM(L6:O6)</f>
        <v>621.93000000000006</v>
      </c>
      <c r="R6" s="107">
        <f>SUM(R5+H6-Q6)</f>
        <v>47544.3</v>
      </c>
      <c r="T6" s="1"/>
      <c r="U6"/>
      <c r="V6"/>
      <c r="W6"/>
    </row>
    <row r="7" spans="1:23" ht="15" x14ac:dyDescent="0.25">
      <c r="A7" s="24" t="s">
        <v>78</v>
      </c>
      <c r="B7" s="56" t="s">
        <v>69</v>
      </c>
      <c r="C7" s="21" t="s">
        <v>70</v>
      </c>
      <c r="D7" s="97"/>
      <c r="E7" s="98"/>
      <c r="F7" s="97">
        <v>4515.32</v>
      </c>
      <c r="G7" s="99"/>
      <c r="H7" s="121">
        <f t="shared" ref="H7:H48" si="0">SUM(D7:F7)</f>
        <v>4515.32</v>
      </c>
      <c r="I7" s="22" t="s">
        <v>79</v>
      </c>
      <c r="J7" s="56">
        <v>1142</v>
      </c>
      <c r="K7" s="21" t="s">
        <v>81</v>
      </c>
      <c r="L7" s="24"/>
      <c r="M7" s="57">
        <v>12</v>
      </c>
      <c r="N7" s="57"/>
      <c r="O7" s="35"/>
      <c r="P7" s="58"/>
      <c r="Q7" s="38">
        <f t="shared" ref="Q7:Q48" si="1">SUM(L7:O7)</f>
        <v>12</v>
      </c>
      <c r="R7" s="107">
        <f t="shared" ref="R7:R48" si="2">SUM(R6+H7-Q7)</f>
        <v>52047.62</v>
      </c>
      <c r="T7" s="1"/>
      <c r="U7"/>
      <c r="V7"/>
      <c r="W7"/>
    </row>
    <row r="8" spans="1:23" ht="15" x14ac:dyDescent="0.25">
      <c r="A8" s="24" t="s">
        <v>88</v>
      </c>
      <c r="B8" s="56">
        <v>1</v>
      </c>
      <c r="C8" s="21" t="s">
        <v>29</v>
      </c>
      <c r="D8" s="97"/>
      <c r="E8" s="98"/>
      <c r="F8" s="97"/>
      <c r="G8" s="122">
        <v>0.02</v>
      </c>
      <c r="H8" s="100">
        <f t="shared" si="0"/>
        <v>0</v>
      </c>
      <c r="I8" s="22" t="s">
        <v>79</v>
      </c>
      <c r="J8" s="56">
        <v>1143</v>
      </c>
      <c r="K8" s="21" t="s">
        <v>82</v>
      </c>
      <c r="L8" s="24"/>
      <c r="M8" s="57">
        <v>608.48</v>
      </c>
      <c r="N8" s="57"/>
      <c r="O8" s="35"/>
      <c r="P8" s="58"/>
      <c r="Q8" s="38">
        <f t="shared" si="1"/>
        <v>608.48</v>
      </c>
      <c r="R8" s="107">
        <f t="shared" si="2"/>
        <v>51439.14</v>
      </c>
      <c r="T8" s="1"/>
      <c r="U8"/>
      <c r="V8"/>
      <c r="W8"/>
    </row>
    <row r="9" spans="1:23" x14ac:dyDescent="0.2">
      <c r="A9" s="24"/>
      <c r="B9" s="56"/>
      <c r="C9" s="39"/>
      <c r="D9" s="101"/>
      <c r="E9" s="98"/>
      <c r="F9" s="102"/>
      <c r="G9" s="99"/>
      <c r="H9" s="100">
        <f t="shared" si="0"/>
        <v>0</v>
      </c>
      <c r="I9" s="22" t="s">
        <v>79</v>
      </c>
      <c r="J9" s="56">
        <v>1144</v>
      </c>
      <c r="K9" s="21" t="s">
        <v>83</v>
      </c>
      <c r="L9" s="24"/>
      <c r="M9" s="57"/>
      <c r="N9" s="57"/>
      <c r="O9" s="35">
        <v>110</v>
      </c>
      <c r="P9" s="58"/>
      <c r="Q9" s="38">
        <f t="shared" si="1"/>
        <v>110</v>
      </c>
      <c r="R9" s="107">
        <f t="shared" si="2"/>
        <v>51329.14</v>
      </c>
      <c r="T9"/>
      <c r="U9"/>
      <c r="V9"/>
    </row>
    <row r="10" spans="1:23" x14ac:dyDescent="0.2">
      <c r="A10" s="23"/>
      <c r="B10" s="56"/>
      <c r="C10" s="40"/>
      <c r="D10" s="97"/>
      <c r="E10" s="98"/>
      <c r="F10" s="97"/>
      <c r="G10" s="99"/>
      <c r="H10" s="100">
        <f t="shared" si="0"/>
        <v>0</v>
      </c>
      <c r="I10" s="22" t="s">
        <v>79</v>
      </c>
      <c r="J10" s="56">
        <v>1145</v>
      </c>
      <c r="K10" s="21" t="s">
        <v>84</v>
      </c>
      <c r="L10" s="24"/>
      <c r="M10" s="57"/>
      <c r="N10" s="57">
        <v>281</v>
      </c>
      <c r="O10" s="35"/>
      <c r="P10" s="58"/>
      <c r="Q10" s="38">
        <f t="shared" si="1"/>
        <v>281</v>
      </c>
      <c r="R10" s="107">
        <f t="shared" si="2"/>
        <v>51048.14</v>
      </c>
      <c r="T10"/>
      <c r="U10"/>
      <c r="V10"/>
    </row>
    <row r="11" spans="1:23" x14ac:dyDescent="0.2">
      <c r="A11" s="23"/>
      <c r="B11" s="56"/>
      <c r="C11" s="40"/>
      <c r="D11" s="97"/>
      <c r="E11" s="98"/>
      <c r="F11" s="97"/>
      <c r="G11" s="99"/>
      <c r="H11" s="100">
        <f t="shared" si="0"/>
        <v>0</v>
      </c>
      <c r="I11" s="22" t="s">
        <v>79</v>
      </c>
      <c r="J11" s="56">
        <v>1146</v>
      </c>
      <c r="K11" s="21" t="s">
        <v>85</v>
      </c>
      <c r="L11" s="24"/>
      <c r="M11" s="57"/>
      <c r="N11" s="57"/>
      <c r="O11" s="35">
        <v>60</v>
      </c>
      <c r="P11" s="58"/>
      <c r="Q11" s="38">
        <f t="shared" si="1"/>
        <v>60</v>
      </c>
      <c r="R11" s="107">
        <f t="shared" si="2"/>
        <v>50988.14</v>
      </c>
      <c r="T11" s="6"/>
      <c r="U11"/>
      <c r="V11"/>
    </row>
    <row r="12" spans="1:23" x14ac:dyDescent="0.2">
      <c r="A12" s="23"/>
      <c r="B12" s="56"/>
      <c r="C12" s="40"/>
      <c r="D12" s="97"/>
      <c r="E12" s="98"/>
      <c r="F12" s="97"/>
      <c r="G12" s="109"/>
      <c r="H12" s="100">
        <f t="shared" si="0"/>
        <v>0</v>
      </c>
      <c r="I12" s="22" t="s">
        <v>79</v>
      </c>
      <c r="J12" s="56">
        <v>1147</v>
      </c>
      <c r="K12" s="21" t="s">
        <v>86</v>
      </c>
      <c r="L12" s="24"/>
      <c r="M12" s="57"/>
      <c r="N12" s="57"/>
      <c r="O12" s="35">
        <v>10</v>
      </c>
      <c r="P12" s="58"/>
      <c r="Q12" s="38">
        <f t="shared" si="1"/>
        <v>10</v>
      </c>
      <c r="R12" s="107">
        <f t="shared" si="2"/>
        <v>50978.14</v>
      </c>
      <c r="T12"/>
      <c r="U12"/>
      <c r="V12"/>
    </row>
    <row r="13" spans="1:23" x14ac:dyDescent="0.2">
      <c r="A13" s="23"/>
      <c r="B13" s="56"/>
      <c r="C13" s="40"/>
      <c r="D13" s="97"/>
      <c r="E13" s="98"/>
      <c r="F13" s="97"/>
      <c r="G13" s="109"/>
      <c r="H13" s="100">
        <f t="shared" si="0"/>
        <v>0</v>
      </c>
      <c r="I13" s="22" t="s">
        <v>79</v>
      </c>
      <c r="J13" s="56">
        <v>1148</v>
      </c>
      <c r="K13" s="21" t="s">
        <v>87</v>
      </c>
      <c r="L13" s="24"/>
      <c r="M13" s="57"/>
      <c r="N13" s="57"/>
      <c r="O13" s="35">
        <v>576.54999999999995</v>
      </c>
      <c r="P13" s="58"/>
      <c r="Q13" s="38">
        <f t="shared" si="1"/>
        <v>576.54999999999995</v>
      </c>
      <c r="R13" s="107">
        <f t="shared" si="2"/>
        <v>50401.59</v>
      </c>
      <c r="T13"/>
      <c r="U13"/>
      <c r="V13"/>
    </row>
    <row r="14" spans="1:23" x14ac:dyDescent="0.2">
      <c r="A14" s="24"/>
      <c r="B14" s="56"/>
      <c r="C14" s="39"/>
      <c r="D14" s="97"/>
      <c r="E14" s="103"/>
      <c r="F14" s="97"/>
      <c r="G14" s="99"/>
      <c r="H14" s="100">
        <f t="shared" si="0"/>
        <v>0</v>
      </c>
      <c r="I14" s="22"/>
      <c r="J14" s="56"/>
      <c r="K14" s="21"/>
      <c r="L14" s="24"/>
      <c r="M14" s="57"/>
      <c r="N14" s="57"/>
      <c r="O14" s="35"/>
      <c r="P14" s="58"/>
      <c r="Q14" s="38">
        <f t="shared" si="1"/>
        <v>0</v>
      </c>
      <c r="R14" s="107">
        <f t="shared" si="2"/>
        <v>50401.59</v>
      </c>
      <c r="T14"/>
      <c r="U14"/>
      <c r="V14"/>
    </row>
    <row r="15" spans="1:23" x14ac:dyDescent="0.2">
      <c r="A15" s="24"/>
      <c r="B15" s="56"/>
      <c r="C15" s="39"/>
      <c r="D15" s="97"/>
      <c r="E15" s="98"/>
      <c r="F15" s="97"/>
      <c r="G15" s="109"/>
      <c r="H15" s="100">
        <f t="shared" si="0"/>
        <v>0</v>
      </c>
      <c r="I15" s="22"/>
      <c r="J15" s="56"/>
      <c r="K15" s="21"/>
      <c r="L15" s="24"/>
      <c r="M15" s="57"/>
      <c r="N15" s="57"/>
      <c r="O15" s="35"/>
      <c r="P15" s="58"/>
      <c r="Q15" s="38">
        <f t="shared" si="1"/>
        <v>0</v>
      </c>
      <c r="R15" s="107">
        <f t="shared" si="2"/>
        <v>50401.59</v>
      </c>
      <c r="T15"/>
      <c r="U15"/>
      <c r="V15"/>
    </row>
    <row r="16" spans="1:23" x14ac:dyDescent="0.2">
      <c r="A16" s="24"/>
      <c r="B16" s="56"/>
      <c r="C16" s="39"/>
      <c r="D16" s="97"/>
      <c r="E16" s="98"/>
      <c r="F16" s="97"/>
      <c r="G16" s="99"/>
      <c r="H16" s="100">
        <f t="shared" si="0"/>
        <v>0</v>
      </c>
      <c r="I16" s="22"/>
      <c r="J16" s="56"/>
      <c r="K16" s="21"/>
      <c r="L16" s="24"/>
      <c r="M16" s="57"/>
      <c r="N16" s="57"/>
      <c r="O16" s="35"/>
      <c r="P16" s="58"/>
      <c r="Q16" s="38">
        <f t="shared" si="1"/>
        <v>0</v>
      </c>
      <c r="R16" s="107">
        <f t="shared" si="2"/>
        <v>50401.59</v>
      </c>
      <c r="T16"/>
      <c r="U16"/>
      <c r="V16"/>
    </row>
    <row r="17" spans="1:22" x14ac:dyDescent="0.2">
      <c r="A17" s="24"/>
      <c r="B17" s="56"/>
      <c r="C17" s="39"/>
      <c r="D17" s="97"/>
      <c r="E17" s="98"/>
      <c r="F17" s="97"/>
      <c r="G17" s="99"/>
      <c r="H17" s="100">
        <f t="shared" si="0"/>
        <v>0</v>
      </c>
      <c r="I17" s="22"/>
      <c r="J17" s="56"/>
      <c r="K17" s="21"/>
      <c r="L17" s="24"/>
      <c r="M17" s="57"/>
      <c r="N17" s="57"/>
      <c r="O17" s="35"/>
      <c r="P17" s="58"/>
      <c r="Q17" s="38">
        <f t="shared" si="1"/>
        <v>0</v>
      </c>
      <c r="R17" s="107">
        <f t="shared" si="2"/>
        <v>50401.59</v>
      </c>
      <c r="T17"/>
      <c r="U17"/>
      <c r="V17"/>
    </row>
    <row r="18" spans="1:22" x14ac:dyDescent="0.2">
      <c r="A18" s="24"/>
      <c r="B18" s="56"/>
      <c r="C18" s="39"/>
      <c r="D18" s="97"/>
      <c r="E18" s="98"/>
      <c r="F18" s="97"/>
      <c r="G18" s="99"/>
      <c r="H18" s="100">
        <f t="shared" si="0"/>
        <v>0</v>
      </c>
      <c r="I18" s="22"/>
      <c r="J18" s="56"/>
      <c r="K18" s="21"/>
      <c r="L18" s="24"/>
      <c r="M18" s="57"/>
      <c r="N18" s="57"/>
      <c r="O18" s="35"/>
      <c r="P18" s="58"/>
      <c r="Q18" s="38">
        <f t="shared" si="1"/>
        <v>0</v>
      </c>
      <c r="R18" s="107">
        <f t="shared" si="2"/>
        <v>50401.59</v>
      </c>
      <c r="T18"/>
      <c r="U18"/>
      <c r="V18"/>
    </row>
    <row r="19" spans="1:22" x14ac:dyDescent="0.2">
      <c r="A19" s="24"/>
      <c r="B19" s="56"/>
      <c r="C19" s="39"/>
      <c r="D19" s="16"/>
      <c r="E19" s="57"/>
      <c r="F19" s="16"/>
      <c r="G19" s="94"/>
      <c r="H19" s="100">
        <f t="shared" si="0"/>
        <v>0</v>
      </c>
      <c r="I19" s="22"/>
      <c r="J19" s="56"/>
      <c r="K19" s="21"/>
      <c r="L19" s="24"/>
      <c r="M19" s="57"/>
      <c r="N19" s="57"/>
      <c r="O19" s="35"/>
      <c r="P19" s="58"/>
      <c r="Q19" s="38">
        <f t="shared" si="1"/>
        <v>0</v>
      </c>
      <c r="R19" s="107">
        <f t="shared" si="2"/>
        <v>50401.59</v>
      </c>
      <c r="T19"/>
      <c r="U19"/>
      <c r="V19"/>
    </row>
    <row r="20" spans="1:22" x14ac:dyDescent="0.2">
      <c r="A20" s="24"/>
      <c r="B20" s="56"/>
      <c r="C20" s="39"/>
      <c r="D20" s="16"/>
      <c r="E20" s="57"/>
      <c r="F20" s="16"/>
      <c r="G20" s="94"/>
      <c r="H20" s="100">
        <f t="shared" si="0"/>
        <v>0</v>
      </c>
      <c r="I20" s="22"/>
      <c r="J20" s="56"/>
      <c r="K20" s="21"/>
      <c r="L20" s="24"/>
      <c r="M20" s="57"/>
      <c r="N20" s="57"/>
      <c r="O20" s="35"/>
      <c r="P20" s="58"/>
      <c r="Q20" s="38">
        <f t="shared" si="1"/>
        <v>0</v>
      </c>
      <c r="R20" s="107">
        <f t="shared" si="2"/>
        <v>50401.59</v>
      </c>
      <c r="T20" s="6"/>
      <c r="U20"/>
      <c r="V20"/>
    </row>
    <row r="21" spans="1:22" x14ac:dyDescent="0.2">
      <c r="A21" s="24"/>
      <c r="B21" s="56"/>
      <c r="C21" s="39"/>
      <c r="D21" s="16"/>
      <c r="E21" s="57"/>
      <c r="F21" s="92"/>
      <c r="G21" s="94"/>
      <c r="H21" s="100">
        <f t="shared" si="0"/>
        <v>0</v>
      </c>
      <c r="I21" s="22"/>
      <c r="J21" s="56"/>
      <c r="K21" s="21"/>
      <c r="L21" s="24"/>
      <c r="M21" s="57"/>
      <c r="N21" s="57"/>
      <c r="O21" s="35"/>
      <c r="P21" s="58"/>
      <c r="Q21" s="38">
        <f t="shared" si="1"/>
        <v>0</v>
      </c>
      <c r="R21" s="107">
        <f t="shared" si="2"/>
        <v>50401.59</v>
      </c>
      <c r="T21"/>
      <c r="U21"/>
      <c r="V21"/>
    </row>
    <row r="22" spans="1:22" x14ac:dyDescent="0.2">
      <c r="A22" s="24"/>
      <c r="B22" s="56"/>
      <c r="C22" s="39"/>
      <c r="D22" s="16"/>
      <c r="E22" s="57"/>
      <c r="F22" s="16"/>
      <c r="G22" s="113"/>
      <c r="H22" s="100">
        <f t="shared" si="0"/>
        <v>0</v>
      </c>
      <c r="I22" s="22"/>
      <c r="J22" s="56"/>
      <c r="K22" s="21"/>
      <c r="L22" s="24"/>
      <c r="M22" s="57"/>
      <c r="N22" s="57"/>
      <c r="O22" s="35"/>
      <c r="P22" s="58"/>
      <c r="Q22" s="38">
        <f t="shared" si="1"/>
        <v>0</v>
      </c>
      <c r="R22" s="107">
        <f t="shared" si="2"/>
        <v>50401.59</v>
      </c>
      <c r="T22"/>
      <c r="U22"/>
      <c r="V22"/>
    </row>
    <row r="23" spans="1:22" x14ac:dyDescent="0.2">
      <c r="A23" s="24"/>
      <c r="B23" s="56"/>
      <c r="C23" s="39"/>
      <c r="D23" s="16"/>
      <c r="E23" s="57"/>
      <c r="F23" s="16"/>
      <c r="G23" s="113"/>
      <c r="H23" s="100">
        <f t="shared" si="0"/>
        <v>0</v>
      </c>
      <c r="I23" s="22"/>
      <c r="J23" s="56"/>
      <c r="K23" s="21"/>
      <c r="L23" s="57"/>
      <c r="M23" s="57"/>
      <c r="N23" s="57"/>
      <c r="O23" s="57"/>
      <c r="P23" s="58"/>
      <c r="Q23" s="38">
        <f t="shared" si="1"/>
        <v>0</v>
      </c>
      <c r="R23" s="107">
        <f t="shared" si="2"/>
        <v>50401.59</v>
      </c>
      <c r="T23"/>
      <c r="U23"/>
      <c r="V23"/>
    </row>
    <row r="24" spans="1:22" x14ac:dyDescent="0.2">
      <c r="A24" s="24"/>
      <c r="B24" s="56"/>
      <c r="C24" s="39"/>
      <c r="D24" s="16"/>
      <c r="E24" s="57"/>
      <c r="F24" s="16"/>
      <c r="G24" s="110"/>
      <c r="H24" s="100">
        <f t="shared" si="0"/>
        <v>0</v>
      </c>
      <c r="I24" s="22"/>
      <c r="J24" s="56"/>
      <c r="K24" s="43"/>
      <c r="L24" s="57"/>
      <c r="M24" s="57"/>
      <c r="N24" s="57"/>
      <c r="O24" s="57"/>
      <c r="P24" s="58"/>
      <c r="Q24" s="38">
        <f t="shared" si="1"/>
        <v>0</v>
      </c>
      <c r="R24" s="107">
        <f t="shared" si="2"/>
        <v>50401.59</v>
      </c>
      <c r="T24"/>
      <c r="U24"/>
      <c r="V24"/>
    </row>
    <row r="25" spans="1:22" x14ac:dyDescent="0.2">
      <c r="A25" s="24"/>
      <c r="B25" s="56"/>
      <c r="C25" s="39"/>
      <c r="D25" s="16"/>
      <c r="E25" s="57"/>
      <c r="F25" s="16"/>
      <c r="G25" s="110"/>
      <c r="H25" s="100">
        <f t="shared" si="0"/>
        <v>0</v>
      </c>
      <c r="I25" s="22"/>
      <c r="J25" s="56"/>
      <c r="K25" s="43"/>
      <c r="L25" s="57"/>
      <c r="M25" s="57"/>
      <c r="N25" s="57"/>
      <c r="O25" s="57"/>
      <c r="P25" s="58"/>
      <c r="Q25" s="38">
        <f t="shared" si="1"/>
        <v>0</v>
      </c>
      <c r="R25" s="107">
        <f t="shared" si="2"/>
        <v>50401.59</v>
      </c>
      <c r="T25"/>
      <c r="U25"/>
      <c r="V25"/>
    </row>
    <row r="26" spans="1:22" x14ac:dyDescent="0.2">
      <c r="A26" s="24"/>
      <c r="B26" s="56"/>
      <c r="C26" s="39"/>
      <c r="D26" s="16"/>
      <c r="E26" s="57"/>
      <c r="F26" s="16"/>
      <c r="G26" s="94"/>
      <c r="H26" s="100">
        <f t="shared" si="0"/>
        <v>0</v>
      </c>
      <c r="I26" s="22"/>
      <c r="J26" s="56"/>
      <c r="K26" s="42"/>
      <c r="O26" s="104"/>
      <c r="P26" s="58"/>
      <c r="Q26" s="38">
        <f t="shared" si="1"/>
        <v>0</v>
      </c>
      <c r="R26" s="107">
        <f t="shared" si="2"/>
        <v>50401.59</v>
      </c>
      <c r="T26"/>
      <c r="U26"/>
      <c r="V26"/>
    </row>
    <row r="27" spans="1:22" x14ac:dyDescent="0.2">
      <c r="A27" s="24"/>
      <c r="B27" s="56"/>
      <c r="C27" s="39"/>
      <c r="D27" s="16"/>
      <c r="E27" s="57"/>
      <c r="F27" s="16"/>
      <c r="G27" s="94"/>
      <c r="H27" s="100">
        <f t="shared" si="0"/>
        <v>0</v>
      </c>
      <c r="I27" s="22"/>
      <c r="J27" s="56"/>
      <c r="K27" s="115"/>
      <c r="L27" s="24"/>
      <c r="M27" s="57"/>
      <c r="N27" s="57"/>
      <c r="O27" s="114"/>
      <c r="P27" s="58"/>
      <c r="Q27" s="38">
        <f t="shared" si="1"/>
        <v>0</v>
      </c>
      <c r="R27" s="107">
        <f t="shared" si="2"/>
        <v>50401.59</v>
      </c>
      <c r="T27"/>
      <c r="U27"/>
      <c r="V27"/>
    </row>
    <row r="28" spans="1:22" x14ac:dyDescent="0.2">
      <c r="A28" s="24"/>
      <c r="B28" s="56"/>
      <c r="C28" s="39"/>
      <c r="D28" s="16"/>
      <c r="E28" s="57"/>
      <c r="F28" s="16"/>
      <c r="G28" s="109"/>
      <c r="H28" s="100">
        <f t="shared" si="0"/>
        <v>0</v>
      </c>
      <c r="I28" s="22"/>
      <c r="J28" s="56"/>
      <c r="K28" s="21"/>
      <c r="L28" s="24"/>
      <c r="M28" s="57"/>
      <c r="N28" s="57"/>
      <c r="O28" s="35"/>
      <c r="P28" s="58"/>
      <c r="Q28" s="38">
        <f t="shared" si="1"/>
        <v>0</v>
      </c>
      <c r="R28" s="107">
        <f t="shared" si="2"/>
        <v>50401.59</v>
      </c>
      <c r="S28" s="3"/>
      <c r="T28"/>
      <c r="U28"/>
      <c r="V28"/>
    </row>
    <row r="29" spans="1:22" x14ac:dyDescent="0.2">
      <c r="A29" s="24"/>
      <c r="B29" s="56"/>
      <c r="C29" s="39"/>
      <c r="D29" s="16"/>
      <c r="E29" s="57"/>
      <c r="F29" s="16"/>
      <c r="G29" s="109"/>
      <c r="H29" s="100">
        <f t="shared" si="0"/>
        <v>0</v>
      </c>
      <c r="I29" s="22"/>
      <c r="J29" s="56"/>
      <c r="K29" s="21"/>
      <c r="L29" s="24"/>
      <c r="M29" s="57"/>
      <c r="N29" s="57"/>
      <c r="O29" s="35"/>
      <c r="P29" s="58"/>
      <c r="Q29" s="38">
        <f t="shared" si="1"/>
        <v>0</v>
      </c>
      <c r="R29" s="107">
        <f t="shared" si="2"/>
        <v>50401.59</v>
      </c>
      <c r="S29" s="3"/>
      <c r="T29"/>
      <c r="U29"/>
      <c r="V29"/>
    </row>
    <row r="30" spans="1:22" x14ac:dyDescent="0.2">
      <c r="A30" s="24"/>
      <c r="B30" s="56"/>
      <c r="C30" s="39"/>
      <c r="D30" s="16"/>
      <c r="E30" s="57"/>
      <c r="F30" s="16"/>
      <c r="G30" s="99"/>
      <c r="H30" s="100">
        <f t="shared" si="0"/>
        <v>0</v>
      </c>
      <c r="I30" s="22"/>
      <c r="J30" s="56"/>
      <c r="K30" s="21"/>
      <c r="L30" s="24"/>
      <c r="M30" s="57"/>
      <c r="N30" s="57"/>
      <c r="O30" s="35"/>
      <c r="P30" s="58"/>
      <c r="Q30" s="38">
        <f t="shared" si="1"/>
        <v>0</v>
      </c>
      <c r="R30" s="107">
        <f t="shared" si="2"/>
        <v>50401.59</v>
      </c>
      <c r="S30" s="3"/>
      <c r="T30"/>
      <c r="U30"/>
      <c r="V30"/>
    </row>
    <row r="31" spans="1:22" x14ac:dyDescent="0.2">
      <c r="A31" s="24"/>
      <c r="B31" s="56"/>
      <c r="C31" s="39"/>
      <c r="D31" s="16"/>
      <c r="E31" s="57"/>
      <c r="F31" s="16"/>
      <c r="G31" s="94"/>
      <c r="H31" s="100">
        <f t="shared" si="0"/>
        <v>0</v>
      </c>
      <c r="I31" s="22"/>
      <c r="J31" s="56"/>
      <c r="K31" s="21"/>
      <c r="L31" s="24"/>
      <c r="M31" s="57"/>
      <c r="N31" s="57"/>
      <c r="O31" s="35"/>
      <c r="P31" s="58"/>
      <c r="Q31" s="38">
        <f t="shared" si="1"/>
        <v>0</v>
      </c>
      <c r="R31" s="107">
        <f t="shared" si="2"/>
        <v>50401.59</v>
      </c>
      <c r="T31"/>
      <c r="U31"/>
      <c r="V31"/>
    </row>
    <row r="32" spans="1:22" x14ac:dyDescent="0.2">
      <c r="A32" s="24"/>
      <c r="B32" s="56"/>
      <c r="C32" s="21"/>
      <c r="D32" s="16"/>
      <c r="E32" s="57"/>
      <c r="F32" s="16"/>
      <c r="G32" s="94"/>
      <c r="H32" s="100">
        <f t="shared" si="0"/>
        <v>0</v>
      </c>
      <c r="I32" s="22"/>
      <c r="J32" s="56"/>
      <c r="K32" s="42"/>
      <c r="O32" s="35"/>
      <c r="P32" s="58"/>
      <c r="Q32" s="38">
        <f t="shared" si="1"/>
        <v>0</v>
      </c>
      <c r="R32" s="107">
        <f t="shared" si="2"/>
        <v>50401.59</v>
      </c>
      <c r="T32"/>
      <c r="U32"/>
      <c r="V32"/>
    </row>
    <row r="33" spans="1:22" x14ac:dyDescent="0.2">
      <c r="A33" s="24"/>
      <c r="B33" s="56"/>
      <c r="C33" s="21"/>
      <c r="D33" s="16"/>
      <c r="E33" s="57"/>
      <c r="F33" s="16"/>
      <c r="G33" s="94"/>
      <c r="H33" s="100">
        <f t="shared" si="0"/>
        <v>0</v>
      </c>
      <c r="I33" s="22"/>
      <c r="J33" s="56"/>
      <c r="K33" s="42"/>
      <c r="O33" s="35"/>
      <c r="P33" s="58"/>
      <c r="Q33" s="38">
        <f t="shared" si="1"/>
        <v>0</v>
      </c>
      <c r="R33" s="107">
        <f t="shared" si="2"/>
        <v>50401.59</v>
      </c>
      <c r="T33"/>
      <c r="U33"/>
      <c r="V33"/>
    </row>
    <row r="34" spans="1:22" x14ac:dyDescent="0.2">
      <c r="A34" s="24"/>
      <c r="B34" s="56"/>
      <c r="C34" s="21"/>
      <c r="D34" s="16"/>
      <c r="E34" s="57"/>
      <c r="F34" s="16"/>
      <c r="G34" s="94"/>
      <c r="H34" s="100">
        <f t="shared" si="0"/>
        <v>0</v>
      </c>
      <c r="I34" s="22"/>
      <c r="J34" s="56"/>
      <c r="K34" s="42"/>
      <c r="M34" s="87"/>
      <c r="O34" s="35"/>
      <c r="P34" s="58"/>
      <c r="Q34" s="38">
        <f t="shared" si="1"/>
        <v>0</v>
      </c>
      <c r="R34" s="107">
        <f t="shared" si="2"/>
        <v>50401.59</v>
      </c>
      <c r="T34"/>
      <c r="U34"/>
      <c r="V34"/>
    </row>
    <row r="35" spans="1:22" x14ac:dyDescent="0.2">
      <c r="A35" s="24"/>
      <c r="B35" s="56"/>
      <c r="C35" s="21"/>
      <c r="D35" s="16"/>
      <c r="E35" s="57"/>
      <c r="F35" s="16"/>
      <c r="G35" s="113"/>
      <c r="H35" s="100">
        <f t="shared" si="0"/>
        <v>0</v>
      </c>
      <c r="I35" s="22"/>
      <c r="J35" s="56"/>
      <c r="K35" s="43"/>
      <c r="L35" s="57"/>
      <c r="M35" s="57"/>
      <c r="N35" s="57"/>
      <c r="O35" s="35"/>
      <c r="P35" s="58"/>
      <c r="Q35" s="38">
        <f t="shared" si="1"/>
        <v>0</v>
      </c>
      <c r="R35" s="107">
        <f t="shared" si="2"/>
        <v>50401.59</v>
      </c>
      <c r="T35" s="6"/>
      <c r="U35"/>
      <c r="V35"/>
    </row>
    <row r="36" spans="1:22" x14ac:dyDescent="0.2">
      <c r="A36" s="24"/>
      <c r="B36" s="56"/>
      <c r="C36" s="21"/>
      <c r="D36" s="16"/>
      <c r="E36" s="57"/>
      <c r="F36" s="16"/>
      <c r="G36" s="113"/>
      <c r="H36" s="100">
        <f t="shared" si="0"/>
        <v>0</v>
      </c>
      <c r="I36" s="22"/>
      <c r="J36" s="56"/>
      <c r="K36" s="41"/>
      <c r="L36" s="24"/>
      <c r="M36" s="88"/>
      <c r="N36" s="57"/>
      <c r="O36" s="35"/>
      <c r="P36" s="58"/>
      <c r="Q36" s="38">
        <f t="shared" si="1"/>
        <v>0</v>
      </c>
      <c r="R36" s="107">
        <f t="shared" si="2"/>
        <v>50401.59</v>
      </c>
      <c r="T36"/>
      <c r="U36"/>
      <c r="V36"/>
    </row>
    <row r="37" spans="1:22" x14ac:dyDescent="0.2">
      <c r="A37" s="24"/>
      <c r="B37" s="56"/>
      <c r="C37" s="21"/>
      <c r="D37" s="16"/>
      <c r="E37" s="57"/>
      <c r="F37" s="16"/>
      <c r="G37" s="94"/>
      <c r="H37" s="100">
        <f t="shared" si="0"/>
        <v>0</v>
      </c>
      <c r="I37" s="22"/>
      <c r="J37" s="56"/>
      <c r="K37" s="21"/>
      <c r="L37" s="24"/>
      <c r="M37" s="57"/>
      <c r="N37" s="57"/>
      <c r="O37" s="35"/>
      <c r="P37" s="58"/>
      <c r="Q37" s="38">
        <f t="shared" si="1"/>
        <v>0</v>
      </c>
      <c r="R37" s="107">
        <f t="shared" si="2"/>
        <v>50401.59</v>
      </c>
      <c r="T37"/>
      <c r="U37"/>
      <c r="V37"/>
    </row>
    <row r="38" spans="1:22" x14ac:dyDescent="0.2">
      <c r="A38" s="24"/>
      <c r="B38" s="56"/>
      <c r="C38" s="21"/>
      <c r="D38" s="16"/>
      <c r="E38" s="57"/>
      <c r="F38" s="16"/>
      <c r="G38" s="94"/>
      <c r="H38" s="100">
        <f t="shared" si="0"/>
        <v>0</v>
      </c>
      <c r="I38" s="22"/>
      <c r="J38" s="56"/>
      <c r="K38" s="21"/>
      <c r="L38" s="24"/>
      <c r="M38" s="57"/>
      <c r="N38" s="57"/>
      <c r="O38" s="35"/>
      <c r="P38" s="58"/>
      <c r="Q38" s="38">
        <f t="shared" si="1"/>
        <v>0</v>
      </c>
      <c r="R38" s="107">
        <f t="shared" si="2"/>
        <v>50401.59</v>
      </c>
      <c r="T38" s="6"/>
      <c r="U38"/>
      <c r="V38"/>
    </row>
    <row r="39" spans="1:22" s="60" customFormat="1" x14ac:dyDescent="0.2">
      <c r="A39" s="24"/>
      <c r="B39" s="56"/>
      <c r="C39" s="21"/>
      <c r="D39" s="16"/>
      <c r="E39" s="57"/>
      <c r="F39" s="16"/>
      <c r="G39" s="94"/>
      <c r="H39" s="100">
        <f t="shared" si="0"/>
        <v>0</v>
      </c>
      <c r="I39" s="22"/>
      <c r="J39" s="56"/>
      <c r="K39" s="21"/>
      <c r="L39" s="24"/>
      <c r="M39" s="57"/>
      <c r="N39" s="57"/>
      <c r="O39" s="59"/>
      <c r="P39" s="58"/>
      <c r="Q39" s="38">
        <f t="shared" si="1"/>
        <v>0</v>
      </c>
      <c r="R39" s="107">
        <f t="shared" si="2"/>
        <v>50401.59</v>
      </c>
      <c r="T39" s="6"/>
      <c r="U39"/>
      <c r="V39"/>
    </row>
    <row r="40" spans="1:22" s="60" customFormat="1" x14ac:dyDescent="0.2">
      <c r="A40" s="24"/>
      <c r="B40" s="56"/>
      <c r="C40" s="21"/>
      <c r="D40" s="16"/>
      <c r="E40" s="57"/>
      <c r="F40" s="16"/>
      <c r="G40" s="94"/>
      <c r="H40" s="100">
        <f t="shared" si="0"/>
        <v>0</v>
      </c>
      <c r="I40" s="22"/>
      <c r="J40" s="56"/>
      <c r="K40" s="21"/>
      <c r="L40" s="61"/>
      <c r="M40" s="62"/>
      <c r="N40" s="62"/>
      <c r="O40" s="59"/>
      <c r="P40" s="58"/>
      <c r="Q40" s="38">
        <f t="shared" si="1"/>
        <v>0</v>
      </c>
      <c r="R40" s="107">
        <f t="shared" si="2"/>
        <v>50401.59</v>
      </c>
      <c r="T40" s="6"/>
      <c r="U40"/>
      <c r="V40"/>
    </row>
    <row r="41" spans="1:22" s="60" customFormat="1" x14ac:dyDescent="0.2">
      <c r="A41" s="24"/>
      <c r="B41" s="56"/>
      <c r="C41" s="21"/>
      <c r="D41" s="16"/>
      <c r="E41" s="57"/>
      <c r="F41" s="16"/>
      <c r="G41" s="94"/>
      <c r="H41" s="100">
        <f t="shared" si="0"/>
        <v>0</v>
      </c>
      <c r="I41" s="22"/>
      <c r="J41" s="56"/>
      <c r="K41" s="21"/>
      <c r="L41" s="61"/>
      <c r="M41" s="62"/>
      <c r="N41" s="62"/>
      <c r="O41" s="59"/>
      <c r="P41" s="58"/>
      <c r="Q41" s="38">
        <f t="shared" si="1"/>
        <v>0</v>
      </c>
      <c r="R41" s="107">
        <f t="shared" si="2"/>
        <v>50401.59</v>
      </c>
    </row>
    <row r="42" spans="1:22" s="60" customFormat="1" x14ac:dyDescent="0.2">
      <c r="A42" s="24"/>
      <c r="B42" s="56"/>
      <c r="C42" s="21"/>
      <c r="D42" s="16"/>
      <c r="E42" s="57"/>
      <c r="F42" s="16"/>
      <c r="G42" s="99"/>
      <c r="H42" s="100">
        <f t="shared" si="0"/>
        <v>0</v>
      </c>
      <c r="I42" s="22"/>
      <c r="J42" s="56"/>
      <c r="K42" s="21"/>
      <c r="L42" s="61"/>
      <c r="M42" s="62"/>
      <c r="N42" s="62"/>
      <c r="O42" s="59"/>
      <c r="P42" s="58"/>
      <c r="Q42" s="38">
        <f t="shared" si="1"/>
        <v>0</v>
      </c>
      <c r="R42" s="107">
        <f t="shared" si="2"/>
        <v>50401.59</v>
      </c>
    </row>
    <row r="43" spans="1:22" s="60" customFormat="1" x14ac:dyDescent="0.2">
      <c r="A43" s="24"/>
      <c r="B43" s="56"/>
      <c r="C43" s="21"/>
      <c r="D43" s="16"/>
      <c r="E43" s="57"/>
      <c r="F43" s="16"/>
      <c r="G43" s="116"/>
      <c r="H43" s="100">
        <f t="shared" si="0"/>
        <v>0</v>
      </c>
      <c r="I43" s="22"/>
      <c r="J43" s="56"/>
      <c r="K43" s="21"/>
      <c r="L43" s="105"/>
      <c r="M43" s="106"/>
      <c r="N43" s="62"/>
      <c r="O43" s="59"/>
      <c r="P43" s="58"/>
      <c r="Q43" s="38">
        <f t="shared" si="1"/>
        <v>0</v>
      </c>
      <c r="R43" s="107">
        <f t="shared" si="2"/>
        <v>50401.59</v>
      </c>
    </row>
    <row r="44" spans="1:22" s="60" customFormat="1" x14ac:dyDescent="0.2">
      <c r="A44" s="24"/>
      <c r="B44" s="56"/>
      <c r="C44" s="21"/>
      <c r="D44" s="16"/>
      <c r="E44" s="57"/>
      <c r="F44" s="16"/>
      <c r="G44" s="99"/>
      <c r="H44" s="100">
        <f t="shared" si="0"/>
        <v>0</v>
      </c>
      <c r="I44" s="22"/>
      <c r="J44" s="56"/>
      <c r="K44" s="21"/>
      <c r="L44" s="61"/>
      <c r="M44" s="62"/>
      <c r="N44" s="62"/>
      <c r="O44" s="59"/>
      <c r="P44" s="58"/>
      <c r="Q44" s="38">
        <f t="shared" si="1"/>
        <v>0</v>
      </c>
      <c r="R44" s="107">
        <f t="shared" si="2"/>
        <v>50401.59</v>
      </c>
    </row>
    <row r="45" spans="1:22" s="60" customFormat="1" x14ac:dyDescent="0.2">
      <c r="A45" s="24"/>
      <c r="B45" s="56"/>
      <c r="C45" s="21"/>
      <c r="D45" s="16"/>
      <c r="E45" s="57"/>
      <c r="F45" s="16"/>
      <c r="G45" s="94"/>
      <c r="H45" s="100">
        <f t="shared" si="0"/>
        <v>0</v>
      </c>
      <c r="I45" s="22"/>
      <c r="J45" s="56"/>
      <c r="K45" s="21"/>
      <c r="L45" s="61"/>
      <c r="M45" s="62"/>
      <c r="N45" s="62"/>
      <c r="O45" s="59"/>
      <c r="P45" s="58"/>
      <c r="Q45" s="38">
        <f t="shared" si="1"/>
        <v>0</v>
      </c>
      <c r="R45" s="107">
        <f t="shared" si="2"/>
        <v>50401.59</v>
      </c>
    </row>
    <row r="46" spans="1:22" s="60" customFormat="1" x14ac:dyDescent="0.2">
      <c r="A46" s="24"/>
      <c r="B46" s="56"/>
      <c r="C46" s="21"/>
      <c r="D46" s="16"/>
      <c r="E46" s="57"/>
      <c r="F46" s="16"/>
      <c r="G46" s="94"/>
      <c r="H46" s="100">
        <f t="shared" si="0"/>
        <v>0</v>
      </c>
      <c r="I46" s="22"/>
      <c r="J46" s="56"/>
      <c r="K46" s="21"/>
      <c r="L46" s="61"/>
      <c r="M46" s="62"/>
      <c r="N46" s="62"/>
      <c r="O46" s="59"/>
      <c r="P46" s="58"/>
      <c r="Q46" s="38">
        <f t="shared" si="1"/>
        <v>0</v>
      </c>
      <c r="R46" s="107">
        <f t="shared" si="2"/>
        <v>50401.59</v>
      </c>
    </row>
    <row r="47" spans="1:22" s="60" customFormat="1" x14ac:dyDescent="0.2">
      <c r="A47" s="24"/>
      <c r="B47" s="56"/>
      <c r="C47" s="21"/>
      <c r="D47" s="16"/>
      <c r="E47" s="57"/>
      <c r="F47" s="16"/>
      <c r="G47" s="99"/>
      <c r="H47" s="100">
        <f t="shared" si="0"/>
        <v>0</v>
      </c>
      <c r="I47" s="22"/>
      <c r="J47" s="56"/>
      <c r="K47" s="21"/>
      <c r="L47" s="61"/>
      <c r="M47" s="62"/>
      <c r="N47" s="62"/>
      <c r="O47" s="59"/>
      <c r="P47" s="58"/>
      <c r="Q47" s="38">
        <f t="shared" si="1"/>
        <v>0</v>
      </c>
      <c r="R47" s="107">
        <f t="shared" si="2"/>
        <v>50401.59</v>
      </c>
    </row>
    <row r="48" spans="1:22" s="60" customFormat="1" x14ac:dyDescent="0.2">
      <c r="A48" s="24"/>
      <c r="B48" s="56"/>
      <c r="C48" s="21"/>
      <c r="D48" s="16"/>
      <c r="E48" s="57"/>
      <c r="F48" s="16"/>
      <c r="G48" s="99"/>
      <c r="H48" s="100">
        <f t="shared" si="0"/>
        <v>0</v>
      </c>
      <c r="I48" s="22"/>
      <c r="J48" s="56"/>
      <c r="K48" s="21"/>
      <c r="L48" s="61"/>
      <c r="M48" s="62"/>
      <c r="N48" s="62"/>
      <c r="O48" s="59"/>
      <c r="P48" s="58"/>
      <c r="Q48" s="38">
        <f t="shared" si="1"/>
        <v>0</v>
      </c>
      <c r="R48" s="107">
        <f t="shared" si="2"/>
        <v>50401.59</v>
      </c>
    </row>
    <row r="49" spans="1:31" s="60" customFormat="1" x14ac:dyDescent="0.2">
      <c r="A49" s="29"/>
      <c r="B49" s="32"/>
      <c r="C49" s="30">
        <f t="shared" ref="C49:H49" si="3">SUM(C5:C48)</f>
        <v>0</v>
      </c>
      <c r="D49" s="33">
        <f t="shared" si="3"/>
        <v>14251</v>
      </c>
      <c r="E49" s="30">
        <f t="shared" si="3"/>
        <v>0</v>
      </c>
      <c r="F49" s="33">
        <f t="shared" si="3"/>
        <v>4515.32</v>
      </c>
      <c r="G49" s="95">
        <f t="shared" si="3"/>
        <v>0.02</v>
      </c>
      <c r="H49" s="96">
        <f t="shared" si="3"/>
        <v>18766.32</v>
      </c>
      <c r="I49" s="30"/>
      <c r="J49" s="32"/>
      <c r="K49" s="30"/>
      <c r="L49" s="29">
        <f t="shared" ref="L49:Q49" si="4">SUM(L5:L48)</f>
        <v>529.1</v>
      </c>
      <c r="M49" s="30">
        <f t="shared" si="4"/>
        <v>713.31000000000006</v>
      </c>
      <c r="N49" s="30">
        <f t="shared" si="4"/>
        <v>281</v>
      </c>
      <c r="O49" s="31">
        <f t="shared" si="4"/>
        <v>756.55</v>
      </c>
      <c r="P49" s="33">
        <f t="shared" si="4"/>
        <v>0</v>
      </c>
      <c r="Q49" s="33">
        <f t="shared" si="4"/>
        <v>2279.96</v>
      </c>
      <c r="R49" s="108">
        <f>SUM(R5+H49-Q49)</f>
        <v>50401.590000000004</v>
      </c>
    </row>
    <row r="50" spans="1:31" s="60" customFormat="1" ht="13.5" thickBot="1" x14ac:dyDescent="0.25">
      <c r="A50" s="63"/>
      <c r="B50" s="64"/>
      <c r="C50" s="62"/>
      <c r="D50" s="62"/>
      <c r="E50" s="62"/>
      <c r="F50" s="62"/>
      <c r="G50" s="62"/>
      <c r="H50" s="62"/>
      <c r="I50" s="62"/>
      <c r="J50" s="64"/>
      <c r="K50" s="62"/>
      <c r="L50" s="62"/>
      <c r="M50" s="62"/>
      <c r="N50" s="62"/>
      <c r="O50" s="62"/>
      <c r="P50" s="62"/>
      <c r="Q50" s="62">
        <f>SUM(L49:O49)</f>
        <v>2279.96</v>
      </c>
      <c r="R50" s="65"/>
    </row>
    <row r="51" spans="1:31" s="72" customFormat="1" ht="13.5" thickBot="1" x14ac:dyDescent="0.25">
      <c r="A51" s="127" t="s">
        <v>19</v>
      </c>
      <c r="B51" s="128"/>
      <c r="C51" s="66">
        <v>2456.25</v>
      </c>
      <c r="D51" s="67">
        <v>44652</v>
      </c>
      <c r="E51" s="127" t="s">
        <v>20</v>
      </c>
      <c r="F51" s="129"/>
      <c r="G51" s="128"/>
      <c r="H51" s="68">
        <v>33915.230000000003</v>
      </c>
      <c r="I51" s="69">
        <v>44652</v>
      </c>
      <c r="J51" s="7" t="s">
        <v>54</v>
      </c>
      <c r="K51" s="8">
        <f>SUM(C51+H51)</f>
        <v>36371.480000000003</v>
      </c>
      <c r="L51" s="70"/>
      <c r="M51" s="70"/>
      <c r="N51" s="70"/>
      <c r="O51" s="70"/>
      <c r="P51" s="70"/>
      <c r="Q51" s="70"/>
      <c r="R51" s="71">
        <f>SUM(C51+H51+H49+G49-Q49)</f>
        <v>52857.86</v>
      </c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</row>
    <row r="52" spans="1:31" s="60" customFormat="1" x14ac:dyDescent="0.2">
      <c r="B52" s="73"/>
      <c r="H52" s="57"/>
      <c r="J52" s="73"/>
      <c r="Q52" s="74"/>
    </row>
    <row r="53" spans="1:31" s="60" customFormat="1" x14ac:dyDescent="0.2">
      <c r="B53" s="73">
        <v>2020</v>
      </c>
      <c r="C53" s="60" t="s">
        <v>19</v>
      </c>
      <c r="D53" s="75">
        <f>SUM(C51+G49)</f>
        <v>2456.27</v>
      </c>
      <c r="H53" s="57"/>
      <c r="I53" s="60" t="s">
        <v>51</v>
      </c>
      <c r="J53" s="73"/>
      <c r="K53" s="75">
        <f>SUM(H49+G49)</f>
        <v>18766.34</v>
      </c>
      <c r="N53" s="76"/>
      <c r="Q53" s="74"/>
    </row>
    <row r="54" spans="1:31" s="60" customFormat="1" ht="13.5" thickBot="1" x14ac:dyDescent="0.25">
      <c r="B54" s="45">
        <v>2020</v>
      </c>
      <c r="C54" s="77" t="s">
        <v>20</v>
      </c>
      <c r="D54" s="78">
        <f>SUM(R49)</f>
        <v>50401.590000000004</v>
      </c>
      <c r="H54" s="57"/>
      <c r="I54" s="60" t="s">
        <v>52</v>
      </c>
      <c r="J54" s="73"/>
      <c r="K54" s="78">
        <f>SUM(Q49)</f>
        <v>2279.96</v>
      </c>
      <c r="L54" s="79"/>
      <c r="M54" s="79"/>
      <c r="N54" s="80"/>
      <c r="O54" s="79"/>
      <c r="Q54" s="74"/>
    </row>
    <row r="55" spans="1:31" s="60" customFormat="1" ht="13.5" thickBot="1" x14ac:dyDescent="0.25">
      <c r="B55" s="73"/>
      <c r="C55" s="60" t="s">
        <v>18</v>
      </c>
      <c r="D55" s="81">
        <f>SUM(D53+D54)</f>
        <v>52857.86</v>
      </c>
      <c r="H55" s="57"/>
      <c r="I55" s="60" t="s">
        <v>53</v>
      </c>
      <c r="J55" s="73"/>
      <c r="K55" s="112">
        <f>SUM(K51+K53-K54)</f>
        <v>52857.860000000008</v>
      </c>
      <c r="N55" s="76"/>
      <c r="P55" s="74"/>
    </row>
    <row r="56" spans="1:31" s="60" customFormat="1" x14ac:dyDescent="0.2">
      <c r="B56" s="73"/>
      <c r="H56" s="57"/>
      <c r="J56" s="73"/>
      <c r="Q56" s="74"/>
    </row>
    <row r="57" spans="1:31" s="60" customFormat="1" x14ac:dyDescent="0.2">
      <c r="B57" s="73"/>
      <c r="H57" s="57"/>
      <c r="J57" s="73"/>
      <c r="Q57" s="74"/>
    </row>
    <row r="58" spans="1:31" s="60" customFormat="1" x14ac:dyDescent="0.2">
      <c r="B58" s="73"/>
      <c r="H58" s="57"/>
      <c r="J58" s="73"/>
      <c r="K58" s="82"/>
      <c r="Q58" s="74"/>
    </row>
    <row r="59" spans="1:31" s="60" customFormat="1" x14ac:dyDescent="0.2">
      <c r="A59" s="60" t="s">
        <v>89</v>
      </c>
      <c r="B59" s="73">
        <v>4515</v>
      </c>
      <c r="H59" s="57"/>
      <c r="J59" s="73"/>
      <c r="K59" s="82"/>
      <c r="Q59" s="74"/>
    </row>
    <row r="60" spans="1:31" s="60" customFormat="1" x14ac:dyDescent="0.2">
      <c r="B60" s="73">
        <v>2206</v>
      </c>
      <c r="F60" s="57"/>
      <c r="H60" s="57"/>
      <c r="J60" s="73"/>
      <c r="Q60" s="74"/>
    </row>
    <row r="61" spans="1:31" s="60" customFormat="1" x14ac:dyDescent="0.2">
      <c r="B61" s="73"/>
      <c r="H61" s="57"/>
      <c r="J61" s="73"/>
      <c r="Q61" s="74"/>
    </row>
    <row r="62" spans="1:31" s="60" customFormat="1" x14ac:dyDescent="0.2">
      <c r="B62" s="73"/>
      <c r="H62" s="57"/>
      <c r="J62" s="73"/>
      <c r="Q62" s="74"/>
    </row>
    <row r="63" spans="1:31" s="60" customFormat="1" x14ac:dyDescent="0.2">
      <c r="B63" s="73"/>
      <c r="H63" s="57"/>
      <c r="J63" s="73"/>
      <c r="Q63" s="74"/>
    </row>
    <row r="64" spans="1:31" s="60" customFormat="1" x14ac:dyDescent="0.2">
      <c r="B64" s="73"/>
      <c r="H64" s="57"/>
      <c r="J64" s="73"/>
      <c r="Q64" s="74"/>
    </row>
    <row r="65" spans="2:17" s="60" customFormat="1" x14ac:dyDescent="0.2">
      <c r="B65" s="73"/>
      <c r="D65" s="91"/>
      <c r="E65" s="91"/>
      <c r="F65" s="91"/>
      <c r="G65" s="91"/>
      <c r="H65" s="91"/>
      <c r="J65" s="73"/>
      <c r="Q65" s="74"/>
    </row>
    <row r="66" spans="2:17" s="60" customFormat="1" x14ac:dyDescent="0.2">
      <c r="B66" s="73"/>
      <c r="D66" s="91"/>
      <c r="E66" s="91"/>
      <c r="F66" s="91"/>
      <c r="G66" s="91"/>
      <c r="H66" s="91"/>
      <c r="J66" s="73"/>
      <c r="Q66" s="74"/>
    </row>
    <row r="67" spans="2:17" s="60" customFormat="1" x14ac:dyDescent="0.2">
      <c r="B67" s="73"/>
      <c r="C67" s="83"/>
      <c r="D67" s="91"/>
      <c r="E67" s="91"/>
      <c r="F67" s="91"/>
      <c r="G67" s="91"/>
      <c r="H67" s="91"/>
      <c r="J67" s="73"/>
      <c r="Q67" s="74"/>
    </row>
    <row r="68" spans="2:17" s="60" customFormat="1" x14ac:dyDescent="0.2">
      <c r="B68" s="73"/>
      <c r="D68" s="91"/>
      <c r="E68" s="91"/>
      <c r="F68" s="91"/>
      <c r="G68" s="91"/>
      <c r="H68" s="91"/>
      <c r="J68" s="73"/>
      <c r="Q68" s="74"/>
    </row>
    <row r="69" spans="2:17" s="60" customFormat="1" x14ac:dyDescent="0.2">
      <c r="B69" s="73"/>
      <c r="D69" s="91"/>
      <c r="E69" s="91"/>
      <c r="F69" s="91"/>
      <c r="G69" s="91"/>
      <c r="H69" s="91"/>
      <c r="J69" s="73"/>
      <c r="Q69" s="74"/>
    </row>
    <row r="70" spans="2:17" s="60" customFormat="1" x14ac:dyDescent="0.2">
      <c r="B70" s="73"/>
      <c r="D70" s="91"/>
      <c r="E70" s="91"/>
      <c r="F70" s="91"/>
      <c r="G70" s="91"/>
      <c r="H70" s="91"/>
      <c r="J70" s="73"/>
      <c r="Q70" s="74"/>
    </row>
    <row r="71" spans="2:17" s="60" customFormat="1" x14ac:dyDescent="0.2">
      <c r="B71" s="73"/>
      <c r="D71" s="91"/>
      <c r="E71" s="91"/>
      <c r="F71" s="91"/>
      <c r="G71" s="91"/>
      <c r="H71" s="91"/>
      <c r="J71" s="73"/>
      <c r="Q71" s="74"/>
    </row>
    <row r="72" spans="2:17" s="60" customFormat="1" x14ac:dyDescent="0.2">
      <c r="B72" s="73"/>
      <c r="D72" s="91"/>
      <c r="E72" s="91"/>
      <c r="F72" s="91"/>
      <c r="G72" s="91"/>
      <c r="H72" s="91"/>
      <c r="J72" s="73"/>
      <c r="Q72" s="74"/>
    </row>
    <row r="73" spans="2:17" s="60" customFormat="1" x14ac:dyDescent="0.2">
      <c r="B73" s="73"/>
      <c r="D73" s="91"/>
      <c r="E73" s="91"/>
      <c r="F73" s="91"/>
      <c r="G73" s="91"/>
      <c r="H73" s="91"/>
      <c r="J73" s="73"/>
      <c r="Q73" s="74"/>
    </row>
    <row r="74" spans="2:17" s="60" customFormat="1" x14ac:dyDescent="0.2">
      <c r="B74" s="73"/>
      <c r="D74" s="91"/>
      <c r="E74" s="91"/>
      <c r="F74" s="91"/>
      <c r="G74" s="91"/>
      <c r="H74" s="91"/>
      <c r="J74" s="73"/>
      <c r="Q74" s="74"/>
    </row>
    <row r="75" spans="2:17" s="60" customFormat="1" x14ac:dyDescent="0.2">
      <c r="B75" s="73"/>
      <c r="D75" s="91"/>
      <c r="E75" s="91"/>
      <c r="F75" s="91"/>
      <c r="G75" s="91"/>
      <c r="H75" s="91"/>
      <c r="J75" s="73"/>
      <c r="Q75" s="74"/>
    </row>
    <row r="76" spans="2:17" s="60" customFormat="1" x14ac:dyDescent="0.2">
      <c r="B76" s="73"/>
      <c r="D76" s="91"/>
      <c r="E76" s="91"/>
      <c r="F76" s="91"/>
      <c r="G76" s="91"/>
      <c r="H76" s="91"/>
      <c r="J76" s="73"/>
      <c r="Q76" s="74"/>
    </row>
    <row r="77" spans="2:17" s="60" customFormat="1" x14ac:dyDescent="0.2">
      <c r="B77" s="73"/>
      <c r="D77" s="91"/>
      <c r="E77" s="91"/>
      <c r="F77" s="91"/>
      <c r="G77" s="91"/>
      <c r="H77" s="91"/>
      <c r="J77" s="73"/>
      <c r="Q77" s="74"/>
    </row>
    <row r="78" spans="2:17" s="60" customFormat="1" x14ac:dyDescent="0.2">
      <c r="B78" s="73"/>
      <c r="D78" s="91"/>
      <c r="E78" s="91"/>
      <c r="F78" s="91"/>
      <c r="G78" s="91"/>
      <c r="H78" s="91"/>
      <c r="J78" s="73"/>
      <c r="Q78" s="74"/>
    </row>
    <row r="79" spans="2:17" s="60" customFormat="1" x14ac:dyDescent="0.2">
      <c r="B79" s="73"/>
      <c r="D79" s="91"/>
      <c r="E79" s="91"/>
      <c r="F79" s="91"/>
      <c r="G79" s="91"/>
      <c r="H79" s="91"/>
      <c r="J79" s="73"/>
      <c r="Q79" s="74"/>
    </row>
    <row r="80" spans="2:17" s="60" customFormat="1" x14ac:dyDescent="0.2">
      <c r="B80" s="73"/>
      <c r="D80" s="91"/>
      <c r="E80" s="91"/>
      <c r="F80" s="91"/>
      <c r="G80" s="91"/>
      <c r="H80" s="91"/>
      <c r="J80" s="73"/>
      <c r="Q80" s="74"/>
    </row>
    <row r="81" spans="2:17" s="60" customFormat="1" x14ac:dyDescent="0.2">
      <c r="B81" s="73"/>
      <c r="D81" s="91"/>
      <c r="E81" s="91"/>
      <c r="F81" s="91"/>
      <c r="G81" s="91"/>
      <c r="H81" s="91"/>
      <c r="J81" s="73"/>
      <c r="Q81" s="74"/>
    </row>
    <row r="82" spans="2:17" s="60" customFormat="1" x14ac:dyDescent="0.2">
      <c r="B82" s="73"/>
      <c r="D82" s="91"/>
      <c r="E82" s="91"/>
      <c r="F82" s="91"/>
      <c r="G82" s="91"/>
      <c r="H82" s="91"/>
      <c r="J82" s="73"/>
      <c r="Q82" s="74"/>
    </row>
    <row r="83" spans="2:17" s="60" customFormat="1" x14ac:dyDescent="0.2">
      <c r="B83" s="73"/>
      <c r="D83" s="91"/>
      <c r="E83" s="91"/>
      <c r="F83" s="91"/>
      <c r="G83" s="91"/>
      <c r="H83" s="91"/>
      <c r="J83" s="73"/>
      <c r="Q83" s="74"/>
    </row>
    <row r="84" spans="2:17" s="60" customFormat="1" x14ac:dyDescent="0.2">
      <c r="B84" s="73"/>
      <c r="D84" s="91"/>
      <c r="E84" s="91"/>
      <c r="F84" s="91"/>
      <c r="G84" s="91"/>
      <c r="H84" s="91"/>
      <c r="J84" s="73"/>
      <c r="Q84" s="74"/>
    </row>
    <row r="85" spans="2:17" s="60" customFormat="1" x14ac:dyDescent="0.2">
      <c r="B85" s="73"/>
      <c r="D85" s="91"/>
      <c r="E85" s="91"/>
      <c r="F85" s="91"/>
      <c r="G85" s="91"/>
      <c r="H85" s="91"/>
      <c r="J85" s="73"/>
      <c r="Q85" s="74"/>
    </row>
    <row r="86" spans="2:17" s="60" customFormat="1" x14ac:dyDescent="0.2">
      <c r="B86" s="73"/>
      <c r="D86" s="91"/>
      <c r="E86" s="91"/>
      <c r="F86" s="91"/>
      <c r="G86" s="91"/>
      <c r="H86" s="91"/>
      <c r="J86" s="73"/>
      <c r="Q86" s="74"/>
    </row>
    <row r="87" spans="2:17" s="60" customFormat="1" x14ac:dyDescent="0.2">
      <c r="B87" s="73"/>
      <c r="D87" s="91"/>
      <c r="E87" s="91"/>
      <c r="F87" s="91"/>
      <c r="G87" s="91"/>
      <c r="H87" s="91"/>
      <c r="J87" s="73"/>
      <c r="Q87" s="74"/>
    </row>
    <row r="88" spans="2:17" s="60" customFormat="1" x14ac:dyDescent="0.2">
      <c r="B88" s="73"/>
      <c r="D88" s="91"/>
      <c r="E88" s="91"/>
      <c r="F88" s="91"/>
      <c r="G88" s="91"/>
      <c r="H88" s="91"/>
      <c r="J88" s="73"/>
      <c r="Q88" s="74"/>
    </row>
    <row r="89" spans="2:17" s="60" customFormat="1" x14ac:dyDescent="0.2">
      <c r="B89" s="73"/>
      <c r="D89" s="91"/>
      <c r="E89" s="91"/>
      <c r="F89" s="91"/>
      <c r="G89" s="91"/>
      <c r="H89" s="91"/>
      <c r="J89" s="73"/>
      <c r="Q89" s="74"/>
    </row>
    <row r="90" spans="2:17" s="60" customFormat="1" x14ac:dyDescent="0.2">
      <c r="B90" s="73"/>
      <c r="D90" s="91"/>
      <c r="E90" s="91"/>
      <c r="F90" s="91"/>
      <c r="G90" s="91"/>
      <c r="H90" s="91"/>
      <c r="J90" s="73"/>
      <c r="Q90" s="74"/>
    </row>
    <row r="91" spans="2:17" s="60" customFormat="1" x14ac:dyDescent="0.2">
      <c r="B91" s="73"/>
      <c r="D91" s="91"/>
      <c r="E91" s="91"/>
      <c r="F91" s="91"/>
      <c r="G91" s="91"/>
      <c r="H91" s="91"/>
      <c r="J91" s="73"/>
      <c r="Q91" s="74"/>
    </row>
    <row r="92" spans="2:17" s="60" customFormat="1" x14ac:dyDescent="0.2">
      <c r="B92" s="73"/>
      <c r="D92" s="91"/>
      <c r="E92" s="91"/>
      <c r="F92" s="91"/>
      <c r="G92" s="91"/>
      <c r="H92" s="91"/>
      <c r="J92" s="73"/>
      <c r="Q92" s="74"/>
    </row>
    <row r="93" spans="2:17" s="60" customFormat="1" x14ac:dyDescent="0.2">
      <c r="B93" s="73"/>
      <c r="D93" s="91"/>
      <c r="E93" s="91"/>
      <c r="F93" s="91"/>
      <c r="G93" s="91"/>
      <c r="H93" s="91"/>
      <c r="J93" s="73"/>
      <c r="Q93" s="74"/>
    </row>
    <row r="94" spans="2:17" s="60" customFormat="1" x14ac:dyDescent="0.2">
      <c r="B94" s="73"/>
      <c r="D94" s="91"/>
      <c r="E94" s="91"/>
      <c r="F94" s="91"/>
      <c r="G94" s="91"/>
      <c r="H94" s="91"/>
      <c r="J94" s="73"/>
      <c r="Q94" s="74"/>
    </row>
    <row r="95" spans="2:17" s="60" customFormat="1" x14ac:dyDescent="0.2">
      <c r="B95" s="73"/>
      <c r="D95" s="91"/>
      <c r="E95" s="91"/>
      <c r="F95" s="91"/>
      <c r="G95" s="91"/>
      <c r="H95" s="91"/>
      <c r="J95" s="73"/>
      <c r="Q95" s="74"/>
    </row>
    <row r="96" spans="2:17" s="60" customFormat="1" x14ac:dyDescent="0.2">
      <c r="B96" s="73"/>
      <c r="D96" s="91"/>
      <c r="E96" s="91"/>
      <c r="F96" s="91"/>
      <c r="G96" s="91"/>
      <c r="H96" s="91"/>
      <c r="J96" s="73"/>
      <c r="Q96" s="74"/>
    </row>
    <row r="97" spans="2:17" s="60" customFormat="1" x14ac:dyDescent="0.2">
      <c r="B97" s="73"/>
      <c r="D97" s="91"/>
      <c r="E97" s="91"/>
      <c r="F97" s="91"/>
      <c r="G97" s="91"/>
      <c r="H97" s="91"/>
      <c r="J97" s="73"/>
      <c r="Q97" s="74"/>
    </row>
    <row r="98" spans="2:17" s="60" customFormat="1" x14ac:dyDescent="0.2">
      <c r="B98" s="73"/>
      <c r="D98" s="91"/>
      <c r="E98" s="91"/>
      <c r="F98" s="91"/>
      <c r="G98" s="91"/>
      <c r="H98" s="91"/>
      <c r="J98" s="73"/>
      <c r="Q98" s="74"/>
    </row>
    <row r="99" spans="2:17" s="60" customFormat="1" x14ac:dyDescent="0.2">
      <c r="B99" s="73"/>
      <c r="D99" s="91"/>
      <c r="E99" s="91"/>
      <c r="F99" s="91"/>
      <c r="G99" s="91"/>
      <c r="H99" s="91"/>
      <c r="J99" s="73"/>
      <c r="Q99" s="74"/>
    </row>
    <row r="100" spans="2:17" s="60" customFormat="1" x14ac:dyDescent="0.2">
      <c r="B100" s="73"/>
      <c r="D100" s="91"/>
      <c r="E100" s="91"/>
      <c r="F100" s="91"/>
      <c r="G100" s="91"/>
      <c r="H100" s="91"/>
      <c r="J100" s="73"/>
      <c r="Q100" s="74"/>
    </row>
    <row r="101" spans="2:17" s="60" customFormat="1" x14ac:dyDescent="0.2">
      <c r="B101" s="73"/>
      <c r="D101" s="91"/>
      <c r="E101" s="91"/>
      <c r="F101" s="91"/>
      <c r="G101" s="91"/>
      <c r="H101" s="91"/>
      <c r="J101" s="73"/>
      <c r="Q101" s="74"/>
    </row>
    <row r="102" spans="2:17" s="60" customFormat="1" x14ac:dyDescent="0.2">
      <c r="B102" s="73"/>
      <c r="D102" s="91"/>
      <c r="E102" s="91"/>
      <c r="F102" s="91"/>
      <c r="G102" s="91"/>
      <c r="H102" s="91"/>
      <c r="J102" s="73"/>
      <c r="Q102" s="74"/>
    </row>
    <row r="103" spans="2:17" s="60" customFormat="1" x14ac:dyDescent="0.2">
      <c r="B103" s="73"/>
      <c r="D103" s="91"/>
      <c r="E103" s="91"/>
      <c r="F103" s="91"/>
      <c r="G103" s="91"/>
      <c r="H103" s="91"/>
      <c r="J103" s="73"/>
      <c r="Q103" s="74"/>
    </row>
    <row r="104" spans="2:17" s="60" customFormat="1" x14ac:dyDescent="0.2">
      <c r="B104" s="73"/>
      <c r="D104" s="91"/>
      <c r="E104" s="91"/>
      <c r="F104" s="91"/>
      <c r="G104" s="91"/>
      <c r="H104" s="91"/>
      <c r="J104" s="73"/>
      <c r="Q104" s="74"/>
    </row>
    <row r="105" spans="2:17" s="60" customFormat="1" x14ac:dyDescent="0.2">
      <c r="B105" s="73"/>
      <c r="D105" s="91"/>
      <c r="E105" s="91"/>
      <c r="F105" s="91"/>
      <c r="G105" s="91"/>
      <c r="H105" s="91"/>
      <c r="J105" s="73"/>
      <c r="Q105" s="74"/>
    </row>
    <row r="106" spans="2:17" s="60" customFormat="1" x14ac:dyDescent="0.2">
      <c r="B106" s="73"/>
      <c r="D106" s="91"/>
      <c r="E106" s="91"/>
      <c r="F106" s="91"/>
      <c r="G106" s="91"/>
      <c r="H106" s="91"/>
      <c r="J106" s="73"/>
      <c r="Q106" s="74"/>
    </row>
    <row r="107" spans="2:17" s="60" customFormat="1" x14ac:dyDescent="0.2">
      <c r="B107" s="73"/>
      <c r="D107" s="91"/>
      <c r="E107" s="91"/>
      <c r="F107" s="91"/>
      <c r="G107" s="91"/>
      <c r="H107" s="91"/>
      <c r="J107" s="73"/>
      <c r="Q107" s="74"/>
    </row>
    <row r="108" spans="2:17" s="60" customFormat="1" x14ac:dyDescent="0.2">
      <c r="B108" s="73"/>
      <c r="D108" s="91"/>
      <c r="E108" s="91"/>
      <c r="F108" s="91"/>
      <c r="G108" s="91"/>
      <c r="H108" s="91"/>
      <c r="J108" s="73"/>
      <c r="Q108" s="74"/>
    </row>
    <row r="109" spans="2:17" s="60" customFormat="1" x14ac:dyDescent="0.2">
      <c r="B109" s="73"/>
      <c r="D109" s="91"/>
      <c r="E109" s="91"/>
      <c r="F109" s="91"/>
      <c r="G109" s="91"/>
      <c r="H109" s="91"/>
      <c r="J109" s="73"/>
      <c r="Q109" s="74"/>
    </row>
    <row r="110" spans="2:17" s="60" customFormat="1" x14ac:dyDescent="0.2">
      <c r="B110" s="73"/>
      <c r="D110" s="91"/>
      <c r="E110" s="91"/>
      <c r="F110" s="91"/>
      <c r="G110" s="91"/>
      <c r="H110" s="91"/>
      <c r="J110" s="73"/>
      <c r="Q110" s="74"/>
    </row>
    <row r="111" spans="2:17" s="60" customFormat="1" x14ac:dyDescent="0.2">
      <c r="B111" s="73"/>
      <c r="D111" s="91"/>
      <c r="E111" s="91"/>
      <c r="F111" s="91"/>
      <c r="G111" s="91"/>
      <c r="H111" s="91"/>
      <c r="J111" s="73"/>
      <c r="Q111" s="74"/>
    </row>
    <row r="112" spans="2:17" s="60" customFormat="1" x14ac:dyDescent="0.2">
      <c r="B112" s="73"/>
      <c r="D112" s="91"/>
      <c r="E112" s="91"/>
      <c r="F112" s="91"/>
      <c r="G112" s="91"/>
      <c r="H112" s="91"/>
      <c r="J112" s="73"/>
      <c r="Q112" s="74"/>
    </row>
    <row r="113" spans="2:17" s="60" customFormat="1" x14ac:dyDescent="0.2">
      <c r="B113" s="73"/>
      <c r="H113" s="57"/>
      <c r="J113" s="73"/>
      <c r="Q113" s="74"/>
    </row>
    <row r="114" spans="2:17" s="60" customFormat="1" x14ac:dyDescent="0.2">
      <c r="B114" s="73"/>
      <c r="H114" s="57"/>
      <c r="J114" s="73"/>
      <c r="Q114" s="74"/>
    </row>
    <row r="115" spans="2:17" s="60" customFormat="1" x14ac:dyDescent="0.2">
      <c r="B115" s="73"/>
      <c r="H115" s="57"/>
      <c r="J115" s="73"/>
      <c r="Q115" s="74"/>
    </row>
    <row r="116" spans="2:17" s="60" customFormat="1" x14ac:dyDescent="0.2">
      <c r="B116" s="73"/>
      <c r="D116" s="90"/>
      <c r="H116" s="57"/>
      <c r="J116" s="73"/>
      <c r="Q116" s="74"/>
    </row>
    <row r="117" spans="2:17" s="60" customFormat="1" x14ac:dyDescent="0.2">
      <c r="B117" s="73"/>
      <c r="H117" s="57"/>
      <c r="J117" s="73"/>
      <c r="Q117" s="74"/>
    </row>
    <row r="118" spans="2:17" s="60" customFormat="1" x14ac:dyDescent="0.2">
      <c r="B118" s="73"/>
      <c r="H118" s="57"/>
      <c r="J118" s="73"/>
      <c r="Q118" s="74"/>
    </row>
    <row r="119" spans="2:17" s="60" customFormat="1" x14ac:dyDescent="0.2">
      <c r="B119" s="73"/>
      <c r="H119" s="57"/>
      <c r="J119" s="73"/>
      <c r="Q119" s="74"/>
    </row>
    <row r="120" spans="2:17" s="60" customFormat="1" x14ac:dyDescent="0.2">
      <c r="B120" s="73"/>
      <c r="H120" s="57"/>
      <c r="J120" s="73"/>
      <c r="Q120" s="74"/>
    </row>
    <row r="121" spans="2:17" s="60" customFormat="1" x14ac:dyDescent="0.2">
      <c r="B121" s="73"/>
      <c r="H121" s="57"/>
      <c r="J121" s="73"/>
      <c r="Q121" s="74"/>
    </row>
    <row r="122" spans="2:17" s="60" customFormat="1" x14ac:dyDescent="0.2">
      <c r="B122" s="73"/>
      <c r="H122" s="57"/>
      <c r="J122" s="73"/>
      <c r="Q122" s="74"/>
    </row>
    <row r="123" spans="2:17" s="60" customFormat="1" x14ac:dyDescent="0.2">
      <c r="B123" s="73"/>
      <c r="H123" s="57"/>
      <c r="J123" s="73"/>
      <c r="Q123" s="74"/>
    </row>
    <row r="124" spans="2:17" s="60" customFormat="1" x14ac:dyDescent="0.2">
      <c r="B124" s="73"/>
      <c r="H124" s="57"/>
      <c r="J124" s="73"/>
      <c r="Q124" s="74"/>
    </row>
    <row r="125" spans="2:17" s="60" customFormat="1" x14ac:dyDescent="0.2">
      <c r="B125" s="73"/>
      <c r="H125" s="57"/>
      <c r="J125" s="73"/>
      <c r="Q125" s="74"/>
    </row>
    <row r="126" spans="2:17" s="60" customFormat="1" x14ac:dyDescent="0.2">
      <c r="B126" s="73"/>
      <c r="H126" s="57"/>
      <c r="J126" s="73"/>
      <c r="Q126" s="74"/>
    </row>
    <row r="127" spans="2:17" s="60" customFormat="1" x14ac:dyDescent="0.2">
      <c r="B127" s="73"/>
      <c r="H127" s="57"/>
      <c r="J127" s="73"/>
      <c r="Q127" s="74"/>
    </row>
    <row r="128" spans="2:17" s="60" customFormat="1" x14ac:dyDescent="0.2">
      <c r="B128" s="73"/>
      <c r="H128" s="57"/>
      <c r="J128" s="73"/>
      <c r="Q128" s="74"/>
    </row>
    <row r="129" spans="2:17" s="60" customFormat="1" x14ac:dyDescent="0.2">
      <c r="B129" s="73"/>
      <c r="H129" s="57"/>
      <c r="J129" s="73"/>
      <c r="Q129" s="74"/>
    </row>
    <row r="130" spans="2:17" s="60" customFormat="1" x14ac:dyDescent="0.2">
      <c r="B130" s="73"/>
      <c r="H130" s="57"/>
      <c r="J130" s="73"/>
      <c r="Q130" s="74"/>
    </row>
    <row r="131" spans="2:17" s="60" customFormat="1" x14ac:dyDescent="0.2">
      <c r="B131" s="73"/>
      <c r="H131" s="57"/>
      <c r="J131" s="73"/>
      <c r="Q131" s="74"/>
    </row>
    <row r="132" spans="2:17" s="60" customFormat="1" x14ac:dyDescent="0.2">
      <c r="B132" s="73"/>
      <c r="H132" s="57"/>
      <c r="J132" s="73"/>
      <c r="Q132" s="74"/>
    </row>
    <row r="133" spans="2:17" s="60" customFormat="1" x14ac:dyDescent="0.2">
      <c r="B133" s="73"/>
      <c r="H133" s="57"/>
      <c r="J133" s="73"/>
      <c r="Q133" s="74"/>
    </row>
    <row r="134" spans="2:17" s="60" customFormat="1" x14ac:dyDescent="0.2">
      <c r="B134" s="73"/>
      <c r="H134" s="57"/>
      <c r="J134" s="73"/>
      <c r="Q134" s="74"/>
    </row>
    <row r="135" spans="2:17" s="60" customFormat="1" x14ac:dyDescent="0.2">
      <c r="B135" s="73"/>
      <c r="H135" s="57"/>
      <c r="J135" s="73"/>
      <c r="Q135" s="74"/>
    </row>
    <row r="136" spans="2:17" s="60" customFormat="1" x14ac:dyDescent="0.2">
      <c r="B136" s="73"/>
      <c r="H136" s="57"/>
      <c r="J136" s="73"/>
      <c r="Q136" s="74"/>
    </row>
    <row r="137" spans="2:17" s="60" customFormat="1" x14ac:dyDescent="0.2">
      <c r="B137" s="73"/>
      <c r="H137" s="57"/>
      <c r="J137" s="73"/>
      <c r="Q137" s="74"/>
    </row>
    <row r="138" spans="2:17" s="60" customFormat="1" x14ac:dyDescent="0.2">
      <c r="B138" s="73"/>
      <c r="H138" s="57"/>
      <c r="J138" s="73"/>
      <c r="Q138" s="74"/>
    </row>
    <row r="139" spans="2:17" s="60" customFormat="1" x14ac:dyDescent="0.2">
      <c r="B139" s="73"/>
      <c r="H139" s="57"/>
      <c r="J139" s="73"/>
      <c r="Q139" s="74"/>
    </row>
    <row r="140" spans="2:17" s="60" customFormat="1" x14ac:dyDescent="0.2">
      <c r="B140" s="73"/>
      <c r="H140" s="57"/>
      <c r="J140" s="73"/>
      <c r="Q140" s="74"/>
    </row>
    <row r="141" spans="2:17" s="60" customFormat="1" x14ac:dyDescent="0.2">
      <c r="B141" s="73"/>
      <c r="H141" s="57"/>
      <c r="J141" s="73"/>
      <c r="Q141" s="74"/>
    </row>
    <row r="142" spans="2:17" s="60" customFormat="1" x14ac:dyDescent="0.2">
      <c r="B142" s="73"/>
      <c r="H142" s="57"/>
      <c r="J142" s="73"/>
      <c r="Q142" s="74"/>
    </row>
    <row r="143" spans="2:17" s="60" customFormat="1" x14ac:dyDescent="0.2">
      <c r="B143" s="73"/>
      <c r="H143" s="57"/>
      <c r="J143" s="73"/>
      <c r="Q143" s="74"/>
    </row>
    <row r="144" spans="2:17" s="60" customFormat="1" x14ac:dyDescent="0.2">
      <c r="B144" s="73"/>
      <c r="H144" s="57"/>
      <c r="J144" s="73"/>
      <c r="Q144" s="74"/>
    </row>
    <row r="145" spans="2:17" s="60" customFormat="1" x14ac:dyDescent="0.2">
      <c r="B145" s="73"/>
      <c r="H145" s="57"/>
      <c r="J145" s="73"/>
      <c r="Q145" s="74"/>
    </row>
    <row r="146" spans="2:17" s="60" customFormat="1" x14ac:dyDescent="0.2">
      <c r="B146" s="73"/>
      <c r="H146" s="57"/>
      <c r="J146" s="73"/>
      <c r="Q146" s="74"/>
    </row>
    <row r="147" spans="2:17" s="60" customFormat="1" x14ac:dyDescent="0.2">
      <c r="B147" s="73"/>
      <c r="H147" s="57"/>
      <c r="J147" s="73"/>
      <c r="Q147" s="74"/>
    </row>
    <row r="148" spans="2:17" s="60" customFormat="1" x14ac:dyDescent="0.2">
      <c r="B148" s="73"/>
      <c r="H148" s="57"/>
      <c r="J148" s="73"/>
      <c r="Q148" s="74"/>
    </row>
    <row r="149" spans="2:17" s="60" customFormat="1" x14ac:dyDescent="0.2">
      <c r="B149" s="73"/>
      <c r="H149" s="57"/>
      <c r="J149" s="73"/>
      <c r="Q149" s="74"/>
    </row>
    <row r="150" spans="2:17" s="60" customFormat="1" x14ac:dyDescent="0.2">
      <c r="B150" s="73"/>
      <c r="H150" s="57"/>
      <c r="J150" s="73"/>
      <c r="Q150" s="74"/>
    </row>
    <row r="151" spans="2:17" s="60" customFormat="1" x14ac:dyDescent="0.2">
      <c r="B151" s="73"/>
      <c r="H151" s="57"/>
      <c r="J151" s="73"/>
      <c r="Q151" s="74"/>
    </row>
    <row r="152" spans="2:17" s="60" customFormat="1" x14ac:dyDescent="0.2">
      <c r="B152" s="73"/>
      <c r="H152" s="57"/>
      <c r="J152" s="73"/>
      <c r="Q152" s="74"/>
    </row>
    <row r="153" spans="2:17" s="60" customFormat="1" x14ac:dyDescent="0.2">
      <c r="B153" s="73"/>
      <c r="H153" s="57"/>
      <c r="J153" s="73"/>
      <c r="Q153" s="74"/>
    </row>
    <row r="154" spans="2:17" s="60" customFormat="1" x14ac:dyDescent="0.2">
      <c r="B154" s="73"/>
      <c r="H154" s="57"/>
      <c r="J154" s="73"/>
      <c r="Q154" s="74"/>
    </row>
    <row r="155" spans="2:17" s="60" customFormat="1" x14ac:dyDescent="0.2">
      <c r="B155" s="73"/>
      <c r="H155" s="57"/>
      <c r="J155" s="73"/>
      <c r="Q155" s="74"/>
    </row>
    <row r="156" spans="2:17" s="60" customFormat="1" x14ac:dyDescent="0.2">
      <c r="B156" s="73"/>
      <c r="H156" s="57"/>
      <c r="J156" s="73"/>
      <c r="Q156" s="74"/>
    </row>
    <row r="157" spans="2:17" s="60" customFormat="1" x14ac:dyDescent="0.2">
      <c r="B157" s="73"/>
      <c r="H157" s="57"/>
      <c r="J157" s="73"/>
      <c r="Q157" s="74"/>
    </row>
    <row r="158" spans="2:17" s="60" customFormat="1" x14ac:dyDescent="0.2">
      <c r="B158" s="73"/>
      <c r="H158" s="57"/>
      <c r="J158" s="73"/>
      <c r="Q158" s="74"/>
    </row>
    <row r="159" spans="2:17" s="60" customFormat="1" x14ac:dyDescent="0.2">
      <c r="B159" s="73"/>
      <c r="H159" s="57"/>
      <c r="J159" s="73"/>
      <c r="Q159" s="74"/>
    </row>
    <row r="160" spans="2:17" s="60" customFormat="1" x14ac:dyDescent="0.2">
      <c r="B160" s="73"/>
      <c r="H160" s="57"/>
      <c r="J160" s="73"/>
      <c r="Q160" s="74"/>
    </row>
    <row r="161" spans="2:17" s="60" customFormat="1" x14ac:dyDescent="0.2">
      <c r="B161" s="73"/>
      <c r="H161" s="57"/>
      <c r="J161" s="73"/>
      <c r="Q161" s="74"/>
    </row>
    <row r="162" spans="2:17" s="60" customFormat="1" x14ac:dyDescent="0.2">
      <c r="B162" s="73"/>
      <c r="H162" s="57"/>
      <c r="J162" s="73"/>
      <c r="Q162" s="74"/>
    </row>
    <row r="163" spans="2:17" s="60" customFormat="1" x14ac:dyDescent="0.2">
      <c r="B163" s="73"/>
      <c r="H163" s="57"/>
      <c r="J163" s="73"/>
      <c r="Q163" s="74"/>
    </row>
    <row r="164" spans="2:17" s="60" customFormat="1" x14ac:dyDescent="0.2">
      <c r="B164" s="73"/>
      <c r="H164" s="57"/>
      <c r="J164" s="73"/>
      <c r="Q164" s="74"/>
    </row>
    <row r="165" spans="2:17" s="60" customFormat="1" x14ac:dyDescent="0.2">
      <c r="B165" s="73"/>
      <c r="H165" s="57"/>
      <c r="J165" s="73"/>
      <c r="Q165" s="74"/>
    </row>
    <row r="166" spans="2:17" s="60" customFormat="1" x14ac:dyDescent="0.2">
      <c r="B166" s="73"/>
      <c r="H166" s="57"/>
      <c r="J166" s="73"/>
      <c r="Q166" s="74"/>
    </row>
    <row r="167" spans="2:17" s="60" customFormat="1" x14ac:dyDescent="0.2">
      <c r="B167" s="73"/>
      <c r="H167" s="57"/>
      <c r="J167" s="73"/>
      <c r="Q167" s="74"/>
    </row>
    <row r="168" spans="2:17" s="60" customFormat="1" x14ac:dyDescent="0.2">
      <c r="B168" s="73"/>
      <c r="H168" s="57"/>
      <c r="J168" s="73"/>
      <c r="Q168" s="74"/>
    </row>
    <row r="169" spans="2:17" s="60" customFormat="1" x14ac:dyDescent="0.2">
      <c r="B169" s="73"/>
      <c r="H169" s="57"/>
      <c r="J169" s="73"/>
      <c r="Q169" s="74"/>
    </row>
    <row r="170" spans="2:17" s="60" customFormat="1" x14ac:dyDescent="0.2">
      <c r="B170" s="73"/>
      <c r="H170" s="57"/>
      <c r="J170" s="73"/>
      <c r="Q170" s="74"/>
    </row>
    <row r="171" spans="2:17" s="60" customFormat="1" x14ac:dyDescent="0.2">
      <c r="B171" s="73"/>
      <c r="H171" s="57"/>
      <c r="J171" s="73"/>
      <c r="Q171" s="74"/>
    </row>
    <row r="172" spans="2:17" s="60" customFormat="1" x14ac:dyDescent="0.2">
      <c r="B172" s="73"/>
      <c r="H172" s="57"/>
      <c r="J172" s="73"/>
      <c r="Q172" s="74"/>
    </row>
    <row r="173" spans="2:17" s="60" customFormat="1" x14ac:dyDescent="0.2">
      <c r="B173" s="73"/>
      <c r="H173" s="57"/>
      <c r="J173" s="73"/>
      <c r="Q173" s="74"/>
    </row>
    <row r="174" spans="2:17" s="60" customFormat="1" x14ac:dyDescent="0.2">
      <c r="B174" s="73"/>
      <c r="H174" s="57"/>
      <c r="J174" s="73"/>
      <c r="Q174" s="74"/>
    </row>
    <row r="175" spans="2:17" s="60" customFormat="1" x14ac:dyDescent="0.2">
      <c r="B175" s="73"/>
      <c r="H175" s="57"/>
      <c r="J175" s="73"/>
      <c r="Q175" s="74"/>
    </row>
    <row r="176" spans="2:17" s="60" customFormat="1" x14ac:dyDescent="0.2">
      <c r="B176" s="73"/>
      <c r="H176" s="57"/>
      <c r="J176" s="73"/>
      <c r="Q176" s="74"/>
    </row>
    <row r="177" spans="2:17" s="60" customFormat="1" x14ac:dyDescent="0.2">
      <c r="B177" s="73"/>
      <c r="H177" s="57"/>
      <c r="J177" s="73"/>
      <c r="Q177" s="74"/>
    </row>
    <row r="178" spans="2:17" s="60" customFormat="1" x14ac:dyDescent="0.2">
      <c r="B178" s="73"/>
      <c r="H178" s="57"/>
      <c r="J178" s="73"/>
      <c r="Q178" s="74"/>
    </row>
    <row r="179" spans="2:17" s="60" customFormat="1" x14ac:dyDescent="0.2">
      <c r="B179" s="73"/>
      <c r="H179" s="57"/>
      <c r="J179" s="73"/>
      <c r="Q179" s="74"/>
    </row>
    <row r="180" spans="2:17" s="60" customFormat="1" x14ac:dyDescent="0.2">
      <c r="B180" s="73"/>
      <c r="H180" s="57"/>
      <c r="J180" s="73"/>
      <c r="Q180" s="74"/>
    </row>
    <row r="181" spans="2:17" s="60" customFormat="1" x14ac:dyDescent="0.2">
      <c r="B181" s="73"/>
      <c r="H181" s="57"/>
      <c r="J181" s="73"/>
      <c r="Q181" s="74"/>
    </row>
    <row r="182" spans="2:17" s="60" customFormat="1" x14ac:dyDescent="0.2">
      <c r="B182" s="73"/>
      <c r="H182" s="57"/>
      <c r="J182" s="73"/>
      <c r="Q182" s="74"/>
    </row>
    <row r="183" spans="2:17" s="60" customFormat="1" x14ac:dyDescent="0.2">
      <c r="B183" s="73"/>
      <c r="H183" s="57"/>
      <c r="J183" s="73"/>
      <c r="Q183" s="74"/>
    </row>
    <row r="184" spans="2:17" s="60" customFormat="1" x14ac:dyDescent="0.2">
      <c r="B184" s="73"/>
      <c r="H184" s="57"/>
      <c r="J184" s="73"/>
      <c r="Q184" s="74"/>
    </row>
    <row r="185" spans="2:17" s="60" customFormat="1" x14ac:dyDescent="0.2">
      <c r="B185" s="73"/>
      <c r="H185" s="57"/>
      <c r="J185" s="73"/>
      <c r="Q185" s="74"/>
    </row>
    <row r="186" spans="2:17" s="60" customFormat="1" x14ac:dyDescent="0.2">
      <c r="B186" s="73"/>
      <c r="H186" s="57"/>
      <c r="J186" s="73"/>
      <c r="Q186" s="74"/>
    </row>
    <row r="187" spans="2:17" s="60" customFormat="1" x14ac:dyDescent="0.2">
      <c r="B187" s="73"/>
      <c r="H187" s="57"/>
      <c r="J187" s="73"/>
      <c r="Q187" s="74"/>
    </row>
    <row r="188" spans="2:17" s="60" customFormat="1" x14ac:dyDescent="0.2">
      <c r="B188" s="73"/>
      <c r="H188" s="57"/>
      <c r="J188" s="73"/>
      <c r="Q188" s="74"/>
    </row>
    <row r="189" spans="2:17" s="60" customFormat="1" x14ac:dyDescent="0.2">
      <c r="B189" s="73"/>
      <c r="H189" s="57"/>
      <c r="J189" s="73"/>
      <c r="Q189" s="74"/>
    </row>
    <row r="190" spans="2:17" s="60" customFormat="1" x14ac:dyDescent="0.2">
      <c r="B190" s="73"/>
      <c r="H190" s="57"/>
      <c r="J190" s="73"/>
      <c r="Q190" s="74"/>
    </row>
    <row r="191" spans="2:17" s="60" customFormat="1" x14ac:dyDescent="0.2">
      <c r="B191" s="73"/>
      <c r="H191" s="57"/>
      <c r="J191" s="73"/>
      <c r="Q191" s="74"/>
    </row>
    <row r="192" spans="2:17" s="60" customFormat="1" x14ac:dyDescent="0.2">
      <c r="B192" s="73"/>
      <c r="H192" s="57"/>
      <c r="J192" s="73"/>
      <c r="Q192" s="74"/>
    </row>
    <row r="193" spans="2:17" s="60" customFormat="1" x14ac:dyDescent="0.2">
      <c r="B193" s="73"/>
      <c r="H193" s="57"/>
      <c r="J193" s="73"/>
      <c r="Q193" s="74"/>
    </row>
    <row r="194" spans="2:17" s="60" customFormat="1" x14ac:dyDescent="0.2">
      <c r="B194" s="73"/>
      <c r="H194" s="57"/>
      <c r="J194" s="73"/>
      <c r="Q194" s="74"/>
    </row>
    <row r="195" spans="2:17" s="60" customFormat="1" x14ac:dyDescent="0.2">
      <c r="B195" s="73"/>
      <c r="H195" s="57"/>
      <c r="J195" s="73"/>
      <c r="Q195" s="74"/>
    </row>
    <row r="196" spans="2:17" s="60" customFormat="1" x14ac:dyDescent="0.2">
      <c r="B196" s="73"/>
      <c r="H196" s="57"/>
      <c r="J196" s="73"/>
      <c r="Q196" s="74"/>
    </row>
    <row r="197" spans="2:17" s="60" customFormat="1" x14ac:dyDescent="0.2">
      <c r="B197" s="73"/>
      <c r="H197" s="57"/>
      <c r="J197" s="73"/>
      <c r="Q197" s="74"/>
    </row>
    <row r="198" spans="2:17" s="60" customFormat="1" x14ac:dyDescent="0.2">
      <c r="B198" s="73"/>
      <c r="H198" s="57"/>
      <c r="J198" s="73"/>
      <c r="Q198" s="74"/>
    </row>
    <row r="199" spans="2:17" s="60" customFormat="1" x14ac:dyDescent="0.2">
      <c r="B199" s="73"/>
      <c r="H199" s="57"/>
      <c r="J199" s="73"/>
      <c r="Q199" s="74"/>
    </row>
    <row r="200" spans="2:17" s="60" customFormat="1" x14ac:dyDescent="0.2">
      <c r="B200" s="73"/>
      <c r="H200" s="57"/>
      <c r="J200" s="73"/>
      <c r="Q200" s="74"/>
    </row>
    <row r="201" spans="2:17" s="60" customFormat="1" x14ac:dyDescent="0.2">
      <c r="B201" s="73"/>
      <c r="H201" s="57"/>
      <c r="J201" s="73"/>
      <c r="Q201" s="74"/>
    </row>
    <row r="202" spans="2:17" s="60" customFormat="1" x14ac:dyDescent="0.2">
      <c r="B202" s="73"/>
      <c r="H202" s="57"/>
      <c r="J202" s="73"/>
      <c r="Q202" s="74"/>
    </row>
    <row r="203" spans="2:17" s="60" customFormat="1" x14ac:dyDescent="0.2">
      <c r="B203" s="73"/>
      <c r="H203" s="57"/>
      <c r="J203" s="73"/>
      <c r="Q203" s="74"/>
    </row>
    <row r="204" spans="2:17" s="60" customFormat="1" x14ac:dyDescent="0.2">
      <c r="B204" s="73"/>
      <c r="H204" s="57"/>
      <c r="J204" s="73"/>
      <c r="Q204" s="74"/>
    </row>
    <row r="205" spans="2:17" s="60" customFormat="1" x14ac:dyDescent="0.2">
      <c r="B205" s="73"/>
      <c r="H205" s="57"/>
      <c r="J205" s="73"/>
      <c r="Q205" s="74"/>
    </row>
    <row r="206" spans="2:17" s="60" customFormat="1" x14ac:dyDescent="0.2">
      <c r="B206" s="73"/>
      <c r="H206" s="57"/>
      <c r="J206" s="73"/>
      <c r="Q206" s="74"/>
    </row>
    <row r="207" spans="2:17" s="60" customFormat="1" x14ac:dyDescent="0.2">
      <c r="B207" s="73"/>
      <c r="H207" s="57"/>
      <c r="J207" s="73"/>
      <c r="Q207" s="74"/>
    </row>
    <row r="208" spans="2:17" s="60" customFormat="1" x14ac:dyDescent="0.2">
      <c r="B208" s="73"/>
      <c r="H208" s="57"/>
      <c r="J208" s="73"/>
      <c r="Q208" s="74"/>
    </row>
    <row r="209" spans="2:17" s="60" customFormat="1" x14ac:dyDescent="0.2">
      <c r="B209" s="73"/>
      <c r="H209" s="57"/>
      <c r="J209" s="73"/>
      <c r="Q209" s="74"/>
    </row>
    <row r="210" spans="2:17" s="60" customFormat="1" x14ac:dyDescent="0.2">
      <c r="B210" s="73"/>
      <c r="H210" s="57"/>
      <c r="J210" s="73"/>
      <c r="Q210" s="74"/>
    </row>
    <row r="211" spans="2:17" s="60" customFormat="1" x14ac:dyDescent="0.2">
      <c r="B211" s="73"/>
      <c r="H211" s="57"/>
      <c r="J211" s="73"/>
      <c r="Q211" s="74"/>
    </row>
    <row r="212" spans="2:17" s="60" customFormat="1" x14ac:dyDescent="0.2">
      <c r="B212" s="73"/>
      <c r="H212" s="57"/>
      <c r="J212" s="73"/>
      <c r="Q212" s="74"/>
    </row>
    <row r="213" spans="2:17" s="60" customFormat="1" x14ac:dyDescent="0.2">
      <c r="B213" s="73"/>
      <c r="H213" s="57"/>
      <c r="J213" s="73"/>
      <c r="Q213" s="74"/>
    </row>
    <row r="214" spans="2:17" s="60" customFormat="1" x14ac:dyDescent="0.2">
      <c r="B214" s="73"/>
      <c r="H214" s="57"/>
      <c r="J214" s="73"/>
      <c r="Q214" s="74"/>
    </row>
    <row r="215" spans="2:17" s="60" customFormat="1" x14ac:dyDescent="0.2">
      <c r="B215" s="73"/>
      <c r="H215" s="57"/>
      <c r="J215" s="73"/>
      <c r="Q215" s="74"/>
    </row>
    <row r="216" spans="2:17" s="60" customFormat="1" x14ac:dyDescent="0.2">
      <c r="B216" s="73"/>
      <c r="H216" s="57"/>
      <c r="J216" s="73"/>
      <c r="Q216" s="74"/>
    </row>
    <row r="217" spans="2:17" s="60" customFormat="1" x14ac:dyDescent="0.2">
      <c r="B217" s="73"/>
      <c r="H217" s="57"/>
      <c r="J217" s="73"/>
      <c r="Q217" s="74"/>
    </row>
    <row r="218" spans="2:17" s="60" customFormat="1" x14ac:dyDescent="0.2">
      <c r="B218" s="73"/>
      <c r="H218" s="57"/>
      <c r="J218" s="73"/>
      <c r="Q218" s="74"/>
    </row>
    <row r="219" spans="2:17" s="60" customFormat="1" x14ac:dyDescent="0.2">
      <c r="B219" s="73"/>
      <c r="H219" s="57"/>
      <c r="J219" s="73"/>
      <c r="Q219" s="74"/>
    </row>
    <row r="220" spans="2:17" s="60" customFormat="1" x14ac:dyDescent="0.2">
      <c r="B220" s="73"/>
      <c r="H220" s="57"/>
      <c r="J220" s="73"/>
      <c r="Q220" s="74"/>
    </row>
    <row r="221" spans="2:17" s="60" customFormat="1" x14ac:dyDescent="0.2">
      <c r="B221" s="73"/>
      <c r="H221" s="57"/>
      <c r="J221" s="73"/>
      <c r="Q221" s="74"/>
    </row>
    <row r="222" spans="2:17" s="60" customFormat="1" x14ac:dyDescent="0.2">
      <c r="B222" s="73"/>
      <c r="H222" s="57"/>
      <c r="J222" s="73"/>
      <c r="Q222" s="74"/>
    </row>
    <row r="223" spans="2:17" s="60" customFormat="1" x14ac:dyDescent="0.2">
      <c r="B223" s="73"/>
      <c r="H223" s="57"/>
      <c r="J223" s="73"/>
      <c r="Q223" s="74"/>
    </row>
    <row r="224" spans="2:17" s="60" customFormat="1" x14ac:dyDescent="0.2">
      <c r="B224" s="73"/>
      <c r="H224" s="57"/>
      <c r="J224" s="73"/>
      <c r="Q224" s="74"/>
    </row>
    <row r="225" spans="2:17" s="60" customFormat="1" x14ac:dyDescent="0.2">
      <c r="B225" s="73"/>
      <c r="H225" s="57"/>
      <c r="J225" s="73"/>
      <c r="Q225" s="74"/>
    </row>
    <row r="226" spans="2:17" s="60" customFormat="1" x14ac:dyDescent="0.2">
      <c r="B226" s="73"/>
      <c r="H226" s="57"/>
      <c r="J226" s="73"/>
      <c r="Q226" s="74"/>
    </row>
    <row r="227" spans="2:17" s="60" customFormat="1" x14ac:dyDescent="0.2">
      <c r="B227" s="73"/>
      <c r="H227" s="57"/>
      <c r="J227" s="73"/>
      <c r="Q227" s="74"/>
    </row>
    <row r="228" spans="2:17" s="60" customFormat="1" x14ac:dyDescent="0.2">
      <c r="B228" s="73"/>
      <c r="H228" s="57"/>
      <c r="J228" s="73"/>
      <c r="Q228" s="74"/>
    </row>
    <row r="229" spans="2:17" s="60" customFormat="1" x14ac:dyDescent="0.2">
      <c r="B229" s="73"/>
      <c r="H229" s="57"/>
      <c r="J229" s="73"/>
      <c r="Q229" s="74"/>
    </row>
    <row r="230" spans="2:17" s="60" customFormat="1" x14ac:dyDescent="0.2">
      <c r="B230" s="73"/>
      <c r="H230" s="57"/>
      <c r="J230" s="73"/>
      <c r="Q230" s="74"/>
    </row>
    <row r="231" spans="2:17" s="60" customFormat="1" x14ac:dyDescent="0.2">
      <c r="B231" s="73"/>
      <c r="H231" s="57"/>
      <c r="J231" s="73"/>
      <c r="Q231" s="74"/>
    </row>
    <row r="232" spans="2:17" s="60" customFormat="1" x14ac:dyDescent="0.2">
      <c r="B232" s="73"/>
      <c r="H232" s="57"/>
      <c r="J232" s="73"/>
      <c r="Q232" s="74"/>
    </row>
    <row r="233" spans="2:17" s="60" customFormat="1" x14ac:dyDescent="0.2">
      <c r="B233" s="73"/>
      <c r="H233" s="57"/>
      <c r="J233" s="73"/>
      <c r="Q233" s="74"/>
    </row>
    <row r="234" spans="2:17" s="60" customFormat="1" x14ac:dyDescent="0.2">
      <c r="B234" s="73"/>
      <c r="H234" s="57"/>
      <c r="J234" s="73"/>
      <c r="Q234" s="74"/>
    </row>
    <row r="235" spans="2:17" s="60" customFormat="1" x14ac:dyDescent="0.2">
      <c r="B235" s="73"/>
      <c r="H235" s="57"/>
      <c r="J235" s="73"/>
      <c r="Q235" s="74"/>
    </row>
    <row r="236" spans="2:17" s="60" customFormat="1" x14ac:dyDescent="0.2">
      <c r="B236" s="73"/>
      <c r="H236" s="57"/>
      <c r="J236" s="73"/>
      <c r="Q236" s="74"/>
    </row>
    <row r="237" spans="2:17" s="60" customFormat="1" x14ac:dyDescent="0.2">
      <c r="B237" s="73"/>
      <c r="H237" s="57"/>
      <c r="J237" s="73"/>
      <c r="Q237" s="74"/>
    </row>
    <row r="238" spans="2:17" s="60" customFormat="1" x14ac:dyDescent="0.2">
      <c r="B238" s="73"/>
      <c r="H238" s="57"/>
      <c r="J238" s="73"/>
      <c r="Q238" s="74"/>
    </row>
    <row r="239" spans="2:17" s="60" customFormat="1" x14ac:dyDescent="0.2">
      <c r="B239" s="73"/>
      <c r="H239" s="57"/>
      <c r="J239" s="73"/>
      <c r="Q239" s="74"/>
    </row>
    <row r="240" spans="2:17" s="60" customFormat="1" x14ac:dyDescent="0.2">
      <c r="B240" s="73"/>
      <c r="H240" s="57"/>
      <c r="J240" s="73"/>
      <c r="Q240" s="74"/>
    </row>
    <row r="241" spans="2:17" s="60" customFormat="1" x14ac:dyDescent="0.2">
      <c r="B241" s="73"/>
      <c r="H241" s="57"/>
      <c r="J241" s="73"/>
      <c r="Q241" s="74"/>
    </row>
    <row r="242" spans="2:17" s="60" customFormat="1" x14ac:dyDescent="0.2">
      <c r="B242" s="73"/>
      <c r="H242" s="57"/>
      <c r="J242" s="73"/>
      <c r="Q242" s="74"/>
    </row>
    <row r="243" spans="2:17" s="60" customFormat="1" x14ac:dyDescent="0.2">
      <c r="B243" s="73"/>
      <c r="H243" s="57"/>
      <c r="J243" s="73"/>
      <c r="Q243" s="74"/>
    </row>
    <row r="244" spans="2:17" s="60" customFormat="1" x14ac:dyDescent="0.2">
      <c r="B244" s="73"/>
      <c r="H244" s="57"/>
      <c r="J244" s="73"/>
      <c r="Q244" s="74"/>
    </row>
    <row r="245" spans="2:17" s="60" customFormat="1" x14ac:dyDescent="0.2">
      <c r="B245" s="73"/>
      <c r="H245" s="57"/>
      <c r="J245" s="73"/>
      <c r="Q245" s="74"/>
    </row>
    <row r="246" spans="2:17" s="60" customFormat="1" x14ac:dyDescent="0.2">
      <c r="B246" s="73"/>
      <c r="H246" s="57"/>
      <c r="J246" s="73"/>
      <c r="Q246" s="74"/>
    </row>
    <row r="247" spans="2:17" s="60" customFormat="1" x14ac:dyDescent="0.2">
      <c r="B247" s="73"/>
      <c r="H247" s="57"/>
      <c r="J247" s="73"/>
      <c r="Q247" s="74"/>
    </row>
    <row r="248" spans="2:17" s="60" customFormat="1" x14ac:dyDescent="0.2">
      <c r="B248" s="73"/>
      <c r="H248" s="57"/>
      <c r="J248" s="73"/>
      <c r="Q248" s="74"/>
    </row>
    <row r="249" spans="2:17" s="60" customFormat="1" x14ac:dyDescent="0.2">
      <c r="B249" s="73"/>
      <c r="H249" s="57"/>
      <c r="J249" s="73"/>
      <c r="Q249" s="74"/>
    </row>
    <row r="250" spans="2:17" s="60" customFormat="1" x14ac:dyDescent="0.2">
      <c r="B250" s="73"/>
      <c r="H250" s="57"/>
      <c r="J250" s="73"/>
      <c r="Q250" s="74"/>
    </row>
    <row r="251" spans="2:17" s="60" customFormat="1" x14ac:dyDescent="0.2">
      <c r="B251" s="73"/>
      <c r="H251" s="57"/>
      <c r="J251" s="73"/>
      <c r="Q251" s="74"/>
    </row>
    <row r="252" spans="2:17" s="60" customFormat="1" x14ac:dyDescent="0.2">
      <c r="B252" s="73"/>
      <c r="H252" s="57"/>
      <c r="J252" s="73"/>
      <c r="Q252" s="74"/>
    </row>
    <row r="253" spans="2:17" s="60" customFormat="1" x14ac:dyDescent="0.2">
      <c r="B253" s="73"/>
      <c r="H253" s="57"/>
      <c r="J253" s="73"/>
      <c r="Q253" s="74"/>
    </row>
    <row r="254" spans="2:17" s="60" customFormat="1" x14ac:dyDescent="0.2">
      <c r="B254" s="73"/>
      <c r="H254" s="57"/>
      <c r="J254" s="73"/>
      <c r="Q254" s="74"/>
    </row>
    <row r="255" spans="2:17" s="60" customFormat="1" x14ac:dyDescent="0.2">
      <c r="B255" s="73"/>
      <c r="H255" s="57"/>
      <c r="J255" s="73"/>
      <c r="Q255" s="74"/>
    </row>
    <row r="256" spans="2:17" s="60" customFormat="1" x14ac:dyDescent="0.2">
      <c r="B256" s="73"/>
      <c r="H256" s="57"/>
      <c r="J256" s="73"/>
      <c r="Q256" s="74"/>
    </row>
    <row r="257" spans="2:17" s="60" customFormat="1" x14ac:dyDescent="0.2">
      <c r="B257" s="73"/>
      <c r="H257" s="57"/>
      <c r="J257" s="73"/>
      <c r="Q257" s="74"/>
    </row>
    <row r="258" spans="2:17" s="60" customFormat="1" x14ac:dyDescent="0.2">
      <c r="B258" s="73"/>
      <c r="H258" s="57"/>
      <c r="J258" s="73"/>
      <c r="Q258" s="74"/>
    </row>
    <row r="259" spans="2:17" s="60" customFormat="1" x14ac:dyDescent="0.2">
      <c r="B259" s="73"/>
      <c r="H259" s="57"/>
      <c r="J259" s="73"/>
      <c r="Q259" s="74"/>
    </row>
    <row r="260" spans="2:17" s="60" customFormat="1" x14ac:dyDescent="0.2">
      <c r="B260" s="73"/>
      <c r="H260" s="57"/>
      <c r="J260" s="73"/>
      <c r="Q260" s="74"/>
    </row>
    <row r="261" spans="2:17" s="60" customFormat="1" x14ac:dyDescent="0.2">
      <c r="B261" s="73"/>
      <c r="H261" s="57"/>
      <c r="J261" s="73"/>
      <c r="Q261" s="74"/>
    </row>
    <row r="262" spans="2:17" s="60" customFormat="1" x14ac:dyDescent="0.2">
      <c r="B262" s="73"/>
      <c r="H262" s="57"/>
      <c r="J262" s="73"/>
      <c r="Q262" s="74"/>
    </row>
    <row r="263" spans="2:17" s="60" customFormat="1" x14ac:dyDescent="0.2">
      <c r="B263" s="73"/>
      <c r="H263" s="57"/>
      <c r="J263" s="73"/>
      <c r="Q263" s="74"/>
    </row>
    <row r="264" spans="2:17" s="60" customFormat="1" x14ac:dyDescent="0.2">
      <c r="B264" s="73"/>
      <c r="H264" s="57"/>
      <c r="J264" s="73"/>
      <c r="Q264" s="74"/>
    </row>
    <row r="265" spans="2:17" s="60" customFormat="1" x14ac:dyDescent="0.2">
      <c r="B265" s="73"/>
      <c r="H265" s="57"/>
      <c r="J265" s="73"/>
      <c r="Q265" s="74"/>
    </row>
    <row r="266" spans="2:17" s="60" customFormat="1" x14ac:dyDescent="0.2">
      <c r="B266" s="73"/>
      <c r="H266" s="57"/>
      <c r="J266" s="73"/>
      <c r="Q266" s="74"/>
    </row>
    <row r="267" spans="2:17" s="60" customFormat="1" x14ac:dyDescent="0.2">
      <c r="B267" s="73"/>
      <c r="H267" s="57"/>
      <c r="J267" s="73"/>
      <c r="Q267" s="74"/>
    </row>
    <row r="268" spans="2:17" s="60" customFormat="1" x14ac:dyDescent="0.2">
      <c r="B268" s="73"/>
      <c r="H268" s="57"/>
      <c r="J268" s="73"/>
      <c r="Q268" s="74"/>
    </row>
  </sheetData>
  <mergeCells count="6">
    <mergeCell ref="A1:G2"/>
    <mergeCell ref="I1:P2"/>
    <mergeCell ref="I3:P3"/>
    <mergeCell ref="A51:B51"/>
    <mergeCell ref="E51:G51"/>
    <mergeCell ref="A3:G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1"/>
  <sheetViews>
    <sheetView workbookViewId="0">
      <selection activeCell="L9" sqref="L9"/>
    </sheetView>
  </sheetViews>
  <sheetFormatPr defaultColWidth="8.85546875" defaultRowHeight="12.75" x14ac:dyDescent="0.2"/>
  <cols>
    <col min="4" max="5" width="10.140625" bestFit="1" customWidth="1"/>
    <col min="7" max="7" width="10.42578125" customWidth="1"/>
    <col min="8" max="8" width="11.28515625" customWidth="1"/>
  </cols>
  <sheetData>
    <row r="1" spans="1:8" ht="15" x14ac:dyDescent="0.25">
      <c r="A1" s="1" t="s">
        <v>13</v>
      </c>
    </row>
    <row r="3" spans="1:8" ht="15" x14ac:dyDescent="0.25">
      <c r="A3" s="1" t="s">
        <v>75</v>
      </c>
    </row>
    <row r="5" spans="1:8" x14ac:dyDescent="0.2">
      <c r="D5" s="2" t="s">
        <v>74</v>
      </c>
      <c r="E5" s="2"/>
      <c r="G5" s="2" t="s">
        <v>72</v>
      </c>
    </row>
    <row r="6" spans="1:8" x14ac:dyDescent="0.2">
      <c r="D6" s="2" t="s">
        <v>22</v>
      </c>
      <c r="E6" s="2" t="s">
        <v>22</v>
      </c>
      <c r="G6" s="2" t="s">
        <v>22</v>
      </c>
      <c r="H6" s="2" t="s">
        <v>22</v>
      </c>
    </row>
    <row r="7" spans="1:8" x14ac:dyDescent="0.2">
      <c r="A7" t="s">
        <v>23</v>
      </c>
      <c r="C7" t="s">
        <v>24</v>
      </c>
      <c r="D7" s="117">
        <v>33915.230000000003</v>
      </c>
      <c r="E7" s="118"/>
      <c r="F7" s="118"/>
      <c r="G7" s="118">
        <v>27251</v>
      </c>
      <c r="H7" s="118"/>
    </row>
    <row r="8" spans="1:8" x14ac:dyDescent="0.2">
      <c r="A8" t="s">
        <v>23</v>
      </c>
      <c r="C8" t="s">
        <v>25</v>
      </c>
      <c r="D8" s="118">
        <v>2456.25</v>
      </c>
      <c r="E8" s="118"/>
      <c r="F8" s="118"/>
      <c r="G8" s="118">
        <v>2456.0500000000002</v>
      </c>
      <c r="H8" s="118"/>
    </row>
    <row r="9" spans="1:8" x14ac:dyDescent="0.2">
      <c r="D9" s="118">
        <f>SUM(D7:D8)</f>
        <v>36371.480000000003</v>
      </c>
      <c r="E9" s="118"/>
      <c r="F9" s="118"/>
      <c r="G9" s="119">
        <f>SUM(G7:G8)</f>
        <v>29707.05</v>
      </c>
      <c r="H9" s="118"/>
    </row>
    <row r="10" spans="1:8" x14ac:dyDescent="0.2">
      <c r="A10" t="s">
        <v>26</v>
      </c>
      <c r="D10" s="118"/>
      <c r="E10" s="118">
        <f>SUM(D7:D8)</f>
        <v>36371.480000000003</v>
      </c>
      <c r="F10" s="118"/>
      <c r="G10" s="118"/>
      <c r="H10" s="120">
        <f>SUM(G9)</f>
        <v>29707.05</v>
      </c>
    </row>
    <row r="12" spans="1:8" ht="15" x14ac:dyDescent="0.25">
      <c r="A12" s="1" t="s">
        <v>27</v>
      </c>
    </row>
    <row r="13" spans="1:8" x14ac:dyDescent="0.2">
      <c r="A13" t="s">
        <v>3</v>
      </c>
      <c r="G13" s="4">
        <v>14207</v>
      </c>
    </row>
    <row r="14" spans="1:8" x14ac:dyDescent="0.2">
      <c r="A14" s="6" t="s">
        <v>65</v>
      </c>
      <c r="G14" s="4">
        <v>2206.33</v>
      </c>
    </row>
    <row r="15" spans="1:8" x14ac:dyDescent="0.2">
      <c r="A15" t="s">
        <v>28</v>
      </c>
      <c r="G15" s="4"/>
    </row>
    <row r="16" spans="1:8" x14ac:dyDescent="0.2">
      <c r="A16" s="6" t="s">
        <v>61</v>
      </c>
      <c r="G16" s="4"/>
    </row>
    <row r="17" spans="1:8" x14ac:dyDescent="0.2">
      <c r="A17" s="6" t="s">
        <v>59</v>
      </c>
      <c r="G17" s="4">
        <v>25</v>
      </c>
    </row>
    <row r="18" spans="1:8" x14ac:dyDescent="0.2">
      <c r="A18" t="s">
        <v>29</v>
      </c>
      <c r="G18" s="89">
        <v>0.2</v>
      </c>
    </row>
    <row r="19" spans="1:8" x14ac:dyDescent="0.2">
      <c r="A19" s="6" t="s">
        <v>21</v>
      </c>
      <c r="G19" s="4"/>
    </row>
    <row r="20" spans="1:8" x14ac:dyDescent="0.2">
      <c r="A20" s="6" t="s">
        <v>55</v>
      </c>
      <c r="G20" s="4"/>
    </row>
    <row r="21" spans="1:8" x14ac:dyDescent="0.2">
      <c r="A21" s="6" t="s">
        <v>56</v>
      </c>
      <c r="G21" s="4"/>
    </row>
    <row r="22" spans="1:8" x14ac:dyDescent="0.2">
      <c r="G22" s="18">
        <f>SUM(G13:G21)</f>
        <v>16438.530000000002</v>
      </c>
    </row>
    <row r="23" spans="1:8" ht="15" x14ac:dyDescent="0.25">
      <c r="A23" s="1" t="s">
        <v>30</v>
      </c>
      <c r="H23" s="4">
        <f>SUM(G22)</f>
        <v>16438.530000000002</v>
      </c>
    </row>
    <row r="24" spans="1:8" ht="13.5" thickBot="1" x14ac:dyDescent="0.25">
      <c r="H24" s="5">
        <f>SUM(H23+H10)</f>
        <v>46145.58</v>
      </c>
    </row>
    <row r="26" spans="1:8" ht="15" x14ac:dyDescent="0.25">
      <c r="A26" s="1" t="s">
        <v>31</v>
      </c>
    </row>
    <row r="27" spans="1:8" x14ac:dyDescent="0.2">
      <c r="A27" t="s">
        <v>32</v>
      </c>
      <c r="G27" s="89">
        <v>601.29999999999995</v>
      </c>
    </row>
    <row r="28" spans="1:8" x14ac:dyDescent="0.2">
      <c r="A28" s="6" t="s">
        <v>8</v>
      </c>
      <c r="G28" s="89">
        <v>239.23</v>
      </c>
    </row>
    <row r="29" spans="1:8" x14ac:dyDescent="0.2">
      <c r="A29" s="6" t="s">
        <v>33</v>
      </c>
      <c r="G29" s="89">
        <v>598.34</v>
      </c>
    </row>
    <row r="30" spans="1:8" x14ac:dyDescent="0.2">
      <c r="A30" s="6" t="s">
        <v>62</v>
      </c>
      <c r="G30" s="89">
        <v>3057.6</v>
      </c>
    </row>
    <row r="31" spans="1:8" x14ac:dyDescent="0.2">
      <c r="A31" t="s">
        <v>34</v>
      </c>
      <c r="G31" s="89">
        <v>500</v>
      </c>
    </row>
    <row r="32" spans="1:8" x14ac:dyDescent="0.2">
      <c r="A32" t="s">
        <v>35</v>
      </c>
      <c r="G32" s="89">
        <v>500</v>
      </c>
    </row>
    <row r="33" spans="1:7" x14ac:dyDescent="0.2">
      <c r="A33" t="s">
        <v>36</v>
      </c>
      <c r="G33" s="89"/>
    </row>
    <row r="34" spans="1:7" x14ac:dyDescent="0.2">
      <c r="A34" t="s">
        <v>37</v>
      </c>
      <c r="G34" s="89"/>
    </row>
    <row r="35" spans="1:7" x14ac:dyDescent="0.2">
      <c r="A35" s="6" t="s">
        <v>66</v>
      </c>
      <c r="G35" s="89"/>
    </row>
    <row r="36" spans="1:7" x14ac:dyDescent="0.2">
      <c r="A36" t="s">
        <v>38</v>
      </c>
      <c r="G36" s="89">
        <v>3057</v>
      </c>
    </row>
    <row r="37" spans="1:7" x14ac:dyDescent="0.2">
      <c r="A37" s="6" t="s">
        <v>67</v>
      </c>
      <c r="G37" s="89"/>
    </row>
    <row r="38" spans="1:7" x14ac:dyDescent="0.2">
      <c r="A38" t="s">
        <v>39</v>
      </c>
      <c r="G38" s="89">
        <v>172.8</v>
      </c>
    </row>
    <row r="39" spans="1:7" x14ac:dyDescent="0.2">
      <c r="A39" s="6" t="s">
        <v>64</v>
      </c>
      <c r="G39" s="89"/>
    </row>
    <row r="40" spans="1:7" x14ac:dyDescent="0.2">
      <c r="A40" t="s">
        <v>40</v>
      </c>
      <c r="G40" s="89">
        <v>10</v>
      </c>
    </row>
    <row r="41" spans="1:7" x14ac:dyDescent="0.2">
      <c r="A41" t="s">
        <v>41</v>
      </c>
      <c r="G41" s="89">
        <v>210</v>
      </c>
    </row>
    <row r="42" spans="1:7" x14ac:dyDescent="0.2">
      <c r="A42" s="6" t="s">
        <v>71</v>
      </c>
      <c r="G42" s="89">
        <v>40</v>
      </c>
    </row>
    <row r="43" spans="1:7" x14ac:dyDescent="0.2">
      <c r="A43" t="s">
        <v>42</v>
      </c>
      <c r="G43" s="89">
        <v>441.03</v>
      </c>
    </row>
    <row r="44" spans="1:7" x14ac:dyDescent="0.2">
      <c r="A44" t="s">
        <v>43</v>
      </c>
      <c r="G44" s="89"/>
    </row>
    <row r="45" spans="1:7" x14ac:dyDescent="0.2">
      <c r="A45" s="6" t="s">
        <v>63</v>
      </c>
      <c r="G45" s="89"/>
    </row>
    <row r="46" spans="1:7" x14ac:dyDescent="0.2">
      <c r="A46" t="s">
        <v>44</v>
      </c>
      <c r="G46" s="89"/>
    </row>
    <row r="47" spans="1:7" x14ac:dyDescent="0.2">
      <c r="A47" s="6" t="s">
        <v>45</v>
      </c>
      <c r="G47" s="89">
        <v>118.8</v>
      </c>
    </row>
    <row r="48" spans="1:7" x14ac:dyDescent="0.2">
      <c r="A48" s="6" t="s">
        <v>46</v>
      </c>
      <c r="G48" s="89"/>
    </row>
    <row r="49" spans="1:9" x14ac:dyDescent="0.2">
      <c r="A49" s="6" t="s">
        <v>58</v>
      </c>
      <c r="G49" s="89">
        <v>228</v>
      </c>
    </row>
    <row r="50" spans="1:9" x14ac:dyDescent="0.2">
      <c r="A50" s="6"/>
      <c r="G50" s="18">
        <f>SUM(G27:G49)</f>
        <v>9774.0999999999985</v>
      </c>
    </row>
    <row r="52" spans="1:9" ht="15" x14ac:dyDescent="0.25">
      <c r="A52" s="1" t="s">
        <v>47</v>
      </c>
      <c r="H52" s="4">
        <f>SUM(G50)</f>
        <v>9774.0999999999985</v>
      </c>
    </row>
    <row r="53" spans="1:9" ht="13.5" thickBot="1" x14ac:dyDescent="0.25">
      <c r="A53" t="s">
        <v>48</v>
      </c>
      <c r="H53" s="86">
        <f>SUM(H24-G50)</f>
        <v>36371.480000000003</v>
      </c>
    </row>
    <row r="56" spans="1:9" x14ac:dyDescent="0.2">
      <c r="A56" t="s">
        <v>49</v>
      </c>
    </row>
    <row r="57" spans="1:9" x14ac:dyDescent="0.2">
      <c r="A57" t="s">
        <v>50</v>
      </c>
      <c r="H57" s="6" t="s">
        <v>0</v>
      </c>
    </row>
    <row r="59" spans="1:9" x14ac:dyDescent="0.2">
      <c r="A59" s="17" t="s">
        <v>68</v>
      </c>
      <c r="B59" s="17"/>
      <c r="C59" s="17"/>
      <c r="D59" s="17"/>
      <c r="E59" s="17"/>
      <c r="F59" s="17"/>
      <c r="G59" s="17"/>
      <c r="H59" s="17"/>
      <c r="I59" s="17"/>
    </row>
    <row r="60" spans="1:9" x14ac:dyDescent="0.2">
      <c r="A60" s="17" t="s">
        <v>57</v>
      </c>
      <c r="B60" s="17"/>
      <c r="C60" s="17"/>
      <c r="D60" s="17"/>
      <c r="E60" s="17"/>
      <c r="F60" s="17"/>
      <c r="G60" s="17"/>
      <c r="H60" s="17"/>
      <c r="I60" s="17"/>
    </row>
    <row r="61" spans="1:9" x14ac:dyDescent="0.2">
      <c r="A61" s="17" t="s">
        <v>76</v>
      </c>
    </row>
  </sheetData>
  <phoneticPr fontId="1" type="noConversion"/>
  <pageMargins left="0.74803149606299213" right="0.74803149606299213" top="0.39370078740157483" bottom="0.39370078740157483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Receipts and Payments</vt:lpstr>
      <vt:lpstr>Accounts 22-23</vt:lpstr>
      <vt:lpstr>'Receipts and Payments'!Print_Area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2022-02-25T16:04:44Z</cp:lastPrinted>
  <dcterms:created xsi:type="dcterms:W3CDTF">1996-10-14T23:33:28Z</dcterms:created>
  <dcterms:modified xsi:type="dcterms:W3CDTF">2022-05-12T19:39:08Z</dcterms:modified>
</cp:coreProperties>
</file>