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2CFF6339-DBD7-41F9-BC39-87A3E05258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P45" i="1"/>
  <c r="O45" i="1"/>
  <c r="N45" i="1"/>
  <c r="M45" i="1"/>
  <c r="Q46" i="1" s="1"/>
  <c r="L45" i="1"/>
  <c r="H45" i="1"/>
  <c r="R45" i="1" s="1"/>
  <c r="D50" i="1" s="1"/>
  <c r="G45" i="1"/>
  <c r="D49" i="1" s="1"/>
  <c r="D51" i="1" s="1"/>
  <c r="F45" i="1"/>
  <c r="E45" i="1"/>
  <c r="D45" i="1"/>
  <c r="C45" i="1"/>
  <c r="Q44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45" i="1" s="1"/>
  <c r="K50" i="1" s="1"/>
  <c r="Q7" i="1"/>
  <c r="H7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Q6" i="1"/>
  <c r="R47" i="1" l="1"/>
  <c r="K49" i="1"/>
  <c r="K51" i="1" s="1"/>
</calcChain>
</file>

<file path=xl/sharedStrings.xml><?xml version="1.0" encoding="utf-8"?>
<sst xmlns="http://schemas.openxmlformats.org/spreadsheetml/2006/main" count="126" uniqueCount="83">
  <si>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</si>
  <si>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</si>
  <si>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</si>
  <si>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</si>
  <si>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</si>
  <si>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</si>
  <si>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</si>
  <si>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</si>
  <si>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</si>
  <si>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</si>
  <si>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</si>
  <si>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</si>
  <si>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</si>
  <si>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</si>
  <si>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</si>
  <si>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</si>
  <si>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</si>
  <si>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</si>
  <si>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</si>
  <si>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</si>
  <si>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</si>
  <si>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</si>
  <si>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Interest</t>
  </si>
  <si>
    <t>Bacs</t>
  </si>
  <si>
    <t>Shropshire Council</t>
  </si>
  <si>
    <t>Westbury Village Hall</t>
  </si>
  <si>
    <t>SO</t>
  </si>
  <si>
    <t>BFWD £</t>
  </si>
  <si>
    <t>£ Total</t>
  </si>
  <si>
    <t>£ total</t>
  </si>
  <si>
    <t>01.04.22</t>
  </si>
  <si>
    <t>RECEIPTS AND PAYMENT SUMMARY FOR YEAR ENDING 31.03.24</t>
  </si>
  <si>
    <t>Salary</t>
  </si>
  <si>
    <t>09.02.23</t>
  </si>
  <si>
    <t>09.03.23</t>
  </si>
  <si>
    <t>04.04.23</t>
  </si>
  <si>
    <t>Kiwi Tree Services.  Fencing</t>
  </si>
  <si>
    <t>12.04.23</t>
  </si>
  <si>
    <t>11.04.23</t>
  </si>
  <si>
    <t>27.04.23</t>
  </si>
  <si>
    <t>Westbury Church Grant</t>
  </si>
  <si>
    <t>12.05.23</t>
  </si>
  <si>
    <t>S J Smith Salary</t>
  </si>
  <si>
    <t>18.05.23</t>
  </si>
  <si>
    <t>Shropshire Council Electricity</t>
  </si>
  <si>
    <t xml:space="preserve">Shropshire Council </t>
  </si>
  <si>
    <t>S J Smith</t>
  </si>
  <si>
    <t>09.05.23</t>
  </si>
  <si>
    <t>24.05.23</t>
  </si>
  <si>
    <t>Zurich Insurance</t>
  </si>
  <si>
    <t>Rounders Fee</t>
  </si>
  <si>
    <t>31.05.23</t>
  </si>
  <si>
    <t>12.06.23</t>
  </si>
  <si>
    <t>28.06.23</t>
  </si>
  <si>
    <t>Kiwi Tree Services. Benches</t>
  </si>
  <si>
    <t>highline Electrical Ltd</t>
  </si>
  <si>
    <t>St Marys Westbury Grant</t>
  </si>
  <si>
    <t>Yockleton Church Grant</t>
  </si>
  <si>
    <t>Yockleton Victory Hall Grant</t>
  </si>
  <si>
    <t>Westbury Village Hall Grant</t>
  </si>
  <si>
    <t>12.07.23</t>
  </si>
  <si>
    <t xml:space="preserve">S J Smith </t>
  </si>
  <si>
    <t>Information Commissioner</t>
  </si>
  <si>
    <t>Westfest Grant</t>
  </si>
  <si>
    <t>30.06.23</t>
  </si>
  <si>
    <t>SJ Smith</t>
  </si>
  <si>
    <t>09.06.23</t>
  </si>
  <si>
    <t>HMRC PAYE</t>
  </si>
  <si>
    <t>10.07.23</t>
  </si>
  <si>
    <t>S J Smith salary</t>
  </si>
  <si>
    <t>Playsafety Inspection</t>
  </si>
  <si>
    <t>DM Payroll</t>
  </si>
  <si>
    <t>09.08.23</t>
  </si>
  <si>
    <t>G J Rippon Locum Clerk</t>
  </si>
  <si>
    <t>14.08.23</t>
  </si>
  <si>
    <t>17.08.23</t>
  </si>
  <si>
    <t>s J Smith</t>
  </si>
  <si>
    <t>23.08.23</t>
  </si>
  <si>
    <t>InfoSol</t>
  </si>
  <si>
    <t>PKF Littlejohn Audit</t>
  </si>
  <si>
    <t>Numbers Plus  Defib</t>
  </si>
  <si>
    <t>12.09.23</t>
  </si>
  <si>
    <t>InfoSol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</si>
</sst>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  <numFmt numFmtId="168" formatCode="&quot;£&quot;#,##0.00_);[Red]\(&quot;£&quot;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b/>
      <sz val="1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center"/>
    </xf>
    <xf numFmtId="166" fontId="1" fillId="5" borderId="7" xfId="2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44" fontId="6" fillId="0" borderId="7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7" xfId="0" applyNumberFormat="1" applyFont="1" applyBorder="1" applyAlignment="1">
      <alignment horizontal="right"/>
    </xf>
    <xf numFmtId="44" fontId="3" fillId="7" borderId="0" xfId="0" applyNumberFormat="1" applyFont="1" applyFill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64" fontId="3" fillId="5" borderId="7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left"/>
    </xf>
    <xf numFmtId="44" fontId="1" fillId="5" borderId="0" xfId="0" applyNumberFormat="1" applyFont="1" applyFill="1" applyAlignment="1">
      <alignment horizontal="center"/>
    </xf>
    <xf numFmtId="44" fontId="3" fillId="5" borderId="7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4" fontId="2" fillId="5" borderId="0" xfId="0" applyNumberFormat="1" applyFont="1" applyFill="1" applyAlignment="1">
      <alignment horizontal="center"/>
    </xf>
    <xf numFmtId="44" fontId="6" fillId="0" borderId="0" xfId="0" applyNumberFormat="1" applyFont="1"/>
    <xf numFmtId="164" fontId="6" fillId="0" borderId="7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166" fontId="3" fillId="5" borderId="7" xfId="2" applyNumberFormat="1" applyFont="1" applyFill="1" applyBorder="1" applyAlignment="1"/>
    <xf numFmtId="0" fontId="3" fillId="5" borderId="0" xfId="0" applyFont="1" applyFill="1" applyAlignment="1">
      <alignment horizontal="right"/>
    </xf>
    <xf numFmtId="164" fontId="1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2" xfId="0" applyNumberFormat="1" applyFont="1" applyFill="1" applyBorder="1"/>
    <xf numFmtId="17" fontId="1" fillId="3" borderId="13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7" fontId="1" fillId="3" borderId="1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166" fontId="1" fillId="3" borderId="13" xfId="0" applyNumberFormat="1" applyFont="1" applyFill="1" applyBorder="1" applyAlignment="1">
      <alignment horizontal="right"/>
    </xf>
    <xf numFmtId="168" fontId="1" fillId="3" borderId="13" xfId="0" applyNumberFormat="1" applyFont="1" applyFill="1" applyBorder="1" applyAlignment="1">
      <alignment horizontal="right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topLeftCell="A16" zoomScale="70" zoomScaleNormal="70" workbookViewId="0">
      <selection sqref="A1:R52"/>
    </sheetView>
  </sheetViews>
  <sheetFormatPr defaultColWidth="8.85546875" defaultRowHeight="12.75" x14ac:dyDescent="0.2"/>
  <cols>
    <col min="1" max="1" width="7.7109375" style="2" customWidth="1"/>
    <col min="2" max="2" width="9.28515625" style="4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0.140625" style="4" bestFit="1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22" width="8.85546875" style="2"/>
    <col min="23" max="23" width="9.42578125" style="2" customWidth="1"/>
    <col min="24" max="16384" width="8.85546875" style="2"/>
  </cols>
  <sheetData>
    <row r="1" spans="1:18" x14ac:dyDescent="0.2">
      <c r="A1" s="9" t="s">
        <v>1</v>
      </c>
      <c r="B1" s="9"/>
      <c r="C1" s="9"/>
      <c r="D1" s="9"/>
      <c r="E1" s="9"/>
      <c r="F1" s="9"/>
      <c r="G1" s="9"/>
      <c r="H1" s="5"/>
      <c r="I1" s="9" t="s">
        <v>31</v>
      </c>
      <c r="J1" s="9"/>
      <c r="K1" s="9"/>
      <c r="L1" s="9"/>
      <c r="M1" s="9"/>
      <c r="N1" s="9"/>
      <c r="O1" s="9"/>
      <c r="P1" s="9"/>
    </row>
    <row r="2" spans="1:18" ht="13.5" thickBot="1" x14ac:dyDescent="0.25">
      <c r="A2" s="9"/>
      <c r="B2" s="9"/>
      <c r="C2" s="9"/>
      <c r="D2" s="9"/>
      <c r="E2" s="9"/>
      <c r="F2" s="9"/>
      <c r="G2" s="9"/>
      <c r="H2" s="5"/>
      <c r="I2" s="9"/>
      <c r="J2" s="9"/>
      <c r="K2" s="9"/>
      <c r="L2" s="9"/>
      <c r="M2" s="9"/>
      <c r="N2" s="9"/>
      <c r="O2" s="9"/>
      <c r="P2" s="9"/>
    </row>
    <row r="3" spans="1:18" ht="13.5" thickBot="1" x14ac:dyDescent="0.25">
      <c r="A3" s="10" t="s">
        <v>2</v>
      </c>
      <c r="B3" s="11"/>
      <c r="C3" s="11"/>
      <c r="D3" s="11"/>
      <c r="E3" s="11"/>
      <c r="F3" s="11"/>
      <c r="G3" s="11"/>
      <c r="H3" s="12"/>
      <c r="I3" s="10" t="s">
        <v>3</v>
      </c>
      <c r="J3" s="11"/>
      <c r="K3" s="11"/>
      <c r="L3" s="11"/>
      <c r="M3" s="11"/>
      <c r="N3" s="11"/>
      <c r="O3" s="11"/>
      <c r="P3" s="11"/>
      <c r="Q3" s="13" t="s">
        <v>27</v>
      </c>
      <c r="R3" s="14">
        <v>15023.23</v>
      </c>
    </row>
    <row r="4" spans="1:18" ht="25.5" x14ac:dyDescent="0.2">
      <c r="A4" s="15" t="s">
        <v>4</v>
      </c>
      <c r="B4" s="16" t="s">
        <v>5</v>
      </c>
      <c r="C4" s="17" t="s">
        <v>6</v>
      </c>
      <c r="D4" s="18" t="s">
        <v>7</v>
      </c>
      <c r="E4" s="17" t="s">
        <v>8</v>
      </c>
      <c r="F4" s="18" t="s">
        <v>9</v>
      </c>
      <c r="G4" s="17" t="s">
        <v>10</v>
      </c>
      <c r="H4" s="19" t="s">
        <v>28</v>
      </c>
      <c r="I4" s="17" t="s">
        <v>4</v>
      </c>
      <c r="J4" s="16" t="s">
        <v>11</v>
      </c>
      <c r="K4" s="17" t="s">
        <v>6</v>
      </c>
      <c r="L4" s="15" t="s">
        <v>32</v>
      </c>
      <c r="M4" s="17" t="s">
        <v>12</v>
      </c>
      <c r="N4" s="17" t="s">
        <v>13</v>
      </c>
      <c r="O4" s="20" t="s">
        <v>14</v>
      </c>
      <c r="P4" s="21" t="s">
        <v>15</v>
      </c>
      <c r="Q4" s="22" t="s">
        <v>29</v>
      </c>
      <c r="R4" s="23"/>
    </row>
    <row r="5" spans="1:18" x14ac:dyDescent="0.2">
      <c r="A5" s="24" t="s">
        <v>33</v>
      </c>
      <c r="B5" s="25">
        <v>11</v>
      </c>
      <c r="C5" s="26" t="s">
        <v>22</v>
      </c>
      <c r="D5" s="27"/>
      <c r="E5" s="28"/>
      <c r="F5" s="29"/>
      <c r="G5" s="30">
        <v>1.25</v>
      </c>
      <c r="H5" s="31"/>
      <c r="I5" s="32"/>
      <c r="J5" s="33"/>
      <c r="K5" s="34"/>
      <c r="L5" s="35"/>
      <c r="M5" s="34"/>
      <c r="N5" s="34"/>
      <c r="O5" s="36"/>
      <c r="P5" s="37"/>
      <c r="Q5" s="38"/>
      <c r="R5" s="39"/>
    </row>
    <row r="6" spans="1:18" x14ac:dyDescent="0.2">
      <c r="A6" s="40" t="s">
        <v>34</v>
      </c>
      <c r="B6" s="25">
        <v>12</v>
      </c>
      <c r="C6" s="41" t="s">
        <v>22</v>
      </c>
      <c r="D6" s="27"/>
      <c r="E6" s="28"/>
      <c r="F6" s="27"/>
      <c r="G6" s="30">
        <v>1.1599999999999999</v>
      </c>
      <c r="H6" s="42"/>
      <c r="I6" s="32" t="s">
        <v>35</v>
      </c>
      <c r="J6" s="33">
        <v>1188</v>
      </c>
      <c r="K6" s="43" t="s">
        <v>36</v>
      </c>
      <c r="L6" s="44"/>
      <c r="M6" s="32"/>
      <c r="N6" s="32"/>
      <c r="O6" s="45">
        <v>3600</v>
      </c>
      <c r="P6" s="37"/>
      <c r="Q6" s="46">
        <f>SUM(L6:O6)</f>
        <v>3600</v>
      </c>
      <c r="R6" s="47">
        <f>SUM(R3+H6-Q6)</f>
        <v>11423.23</v>
      </c>
    </row>
    <row r="7" spans="1:18" x14ac:dyDescent="0.2">
      <c r="A7" s="24" t="s">
        <v>30</v>
      </c>
      <c r="B7" s="25" t="s">
        <v>23</v>
      </c>
      <c r="C7" s="48" t="s">
        <v>24</v>
      </c>
      <c r="D7" s="27">
        <v>14366</v>
      </c>
      <c r="E7" s="28"/>
      <c r="F7" s="27"/>
      <c r="G7" s="49"/>
      <c r="H7" s="50">
        <f>SUM(D7:F7)</f>
        <v>14366</v>
      </c>
      <c r="I7" s="51" t="s">
        <v>37</v>
      </c>
      <c r="J7" s="25" t="s">
        <v>26</v>
      </c>
      <c r="K7" s="48" t="s">
        <v>42</v>
      </c>
      <c r="L7" s="52">
        <v>229.02</v>
      </c>
      <c r="M7" s="53">
        <v>35.53</v>
      </c>
      <c r="N7" s="3"/>
      <c r="O7" s="54"/>
      <c r="P7" s="55"/>
      <c r="Q7" s="56">
        <f>SUM(L7:O7)</f>
        <v>264.55</v>
      </c>
      <c r="R7" s="8">
        <f t="shared" ref="R7:R41" si="0">SUM(R6+H7-Q7)</f>
        <v>25524.68</v>
      </c>
    </row>
    <row r="8" spans="1:18" x14ac:dyDescent="0.2">
      <c r="A8" s="24" t="s">
        <v>38</v>
      </c>
      <c r="B8" s="25">
        <v>1</v>
      </c>
      <c r="C8" s="48" t="s">
        <v>22</v>
      </c>
      <c r="D8" s="27"/>
      <c r="E8" s="28"/>
      <c r="F8" s="27"/>
      <c r="G8" s="57">
        <v>1.56</v>
      </c>
      <c r="H8" s="50"/>
      <c r="I8" s="51" t="s">
        <v>39</v>
      </c>
      <c r="J8" s="25">
        <v>1189</v>
      </c>
      <c r="K8" s="48" t="s">
        <v>40</v>
      </c>
      <c r="L8" s="52"/>
      <c r="M8" s="53"/>
      <c r="N8" s="53">
        <v>500</v>
      </c>
      <c r="O8" s="54"/>
      <c r="P8" s="55"/>
      <c r="Q8" s="56">
        <f t="shared" ref="Q8:Q44" si="1">SUM(L8:O8)</f>
        <v>500</v>
      </c>
      <c r="R8" s="8">
        <f t="shared" si="0"/>
        <v>25024.68</v>
      </c>
    </row>
    <row r="9" spans="1:18" x14ac:dyDescent="0.2">
      <c r="A9" s="24" t="s">
        <v>47</v>
      </c>
      <c r="B9" s="25">
        <v>2</v>
      </c>
      <c r="C9" s="48" t="s">
        <v>22</v>
      </c>
      <c r="D9" s="27"/>
      <c r="E9" s="28"/>
      <c r="F9" s="27"/>
      <c r="G9" s="57">
        <v>1.4</v>
      </c>
      <c r="H9" s="58"/>
      <c r="I9" s="51" t="s">
        <v>41</v>
      </c>
      <c r="J9" s="25" t="s">
        <v>26</v>
      </c>
      <c r="K9" s="48" t="s">
        <v>42</v>
      </c>
      <c r="L9" s="52">
        <v>229.02</v>
      </c>
      <c r="M9" s="53"/>
      <c r="N9" s="53"/>
      <c r="O9" s="54"/>
      <c r="P9" s="55"/>
      <c r="Q9" s="56">
        <f t="shared" si="1"/>
        <v>229.02</v>
      </c>
      <c r="R9" s="8">
        <f t="shared" si="0"/>
        <v>24795.66</v>
      </c>
    </row>
    <row r="10" spans="1:18" x14ac:dyDescent="0.2">
      <c r="A10" s="24"/>
      <c r="B10" s="25"/>
      <c r="C10" s="26"/>
      <c r="D10" s="27"/>
      <c r="E10" s="28"/>
      <c r="F10" s="29"/>
      <c r="G10" s="59"/>
      <c r="H10" s="58"/>
      <c r="I10" s="51" t="s">
        <v>43</v>
      </c>
      <c r="J10" s="25">
        <v>1190</v>
      </c>
      <c r="K10" s="48" t="s">
        <v>61</v>
      </c>
      <c r="L10" s="52"/>
      <c r="M10" s="53">
        <v>45.97</v>
      </c>
      <c r="N10" s="53"/>
      <c r="O10" s="54"/>
      <c r="P10" s="55"/>
      <c r="Q10" s="56">
        <f t="shared" si="1"/>
        <v>45.97</v>
      </c>
      <c r="R10" s="8">
        <f t="shared" si="0"/>
        <v>24749.69</v>
      </c>
    </row>
    <row r="11" spans="1:18" x14ac:dyDescent="0.2">
      <c r="A11" s="40"/>
      <c r="B11" s="25"/>
      <c r="C11" s="41"/>
      <c r="D11" s="27"/>
      <c r="E11" s="28"/>
      <c r="F11" s="27"/>
      <c r="G11" s="59"/>
      <c r="H11" s="58"/>
      <c r="I11" s="51" t="s">
        <v>43</v>
      </c>
      <c r="J11" s="25">
        <v>1191</v>
      </c>
      <c r="K11" s="48" t="s">
        <v>36</v>
      </c>
      <c r="L11" s="52"/>
      <c r="M11" s="53"/>
      <c r="N11" s="53"/>
      <c r="O11" s="60">
        <v>1520</v>
      </c>
      <c r="P11" s="55"/>
      <c r="Q11" s="56">
        <f t="shared" si="1"/>
        <v>1520</v>
      </c>
      <c r="R11" s="8">
        <f t="shared" si="0"/>
        <v>23229.69</v>
      </c>
    </row>
    <row r="12" spans="1:18" x14ac:dyDescent="0.2">
      <c r="A12" s="40"/>
      <c r="B12" s="25"/>
      <c r="C12" s="41"/>
      <c r="D12" s="27"/>
      <c r="E12" s="28"/>
      <c r="F12" s="27"/>
      <c r="G12" s="49"/>
      <c r="H12" s="58"/>
      <c r="I12" s="51" t="s">
        <v>43</v>
      </c>
      <c r="J12" s="25">
        <v>1192</v>
      </c>
      <c r="K12" s="48" t="s">
        <v>25</v>
      </c>
      <c r="L12" s="52"/>
      <c r="M12" s="53">
        <v>12</v>
      </c>
      <c r="N12" s="53"/>
      <c r="O12" s="54"/>
      <c r="P12" s="55"/>
      <c r="Q12" s="56">
        <f t="shared" si="1"/>
        <v>12</v>
      </c>
      <c r="R12" s="8">
        <f t="shared" si="0"/>
        <v>23217.69</v>
      </c>
    </row>
    <row r="13" spans="1:18" x14ac:dyDescent="0.2">
      <c r="A13" s="40"/>
      <c r="B13" s="25"/>
      <c r="C13" s="41"/>
      <c r="D13" s="27"/>
      <c r="E13" s="28"/>
      <c r="F13" s="27"/>
      <c r="G13" s="61"/>
      <c r="H13" s="58"/>
      <c r="I13" s="51" t="s">
        <v>43</v>
      </c>
      <c r="J13" s="25">
        <v>1193</v>
      </c>
      <c r="K13" s="48" t="s">
        <v>44</v>
      </c>
      <c r="L13" s="52"/>
      <c r="M13" s="53"/>
      <c r="N13" s="53"/>
      <c r="O13" s="60">
        <v>210.96</v>
      </c>
      <c r="P13" s="55">
        <v>35.159999999999997</v>
      </c>
      <c r="Q13" s="56">
        <f t="shared" si="1"/>
        <v>210.96</v>
      </c>
      <c r="R13" s="8">
        <f t="shared" si="0"/>
        <v>23006.73</v>
      </c>
    </row>
    <row r="14" spans="1:18" x14ac:dyDescent="0.2">
      <c r="A14" s="40"/>
      <c r="B14" s="25"/>
      <c r="C14" s="41"/>
      <c r="D14" s="27"/>
      <c r="E14" s="28"/>
      <c r="F14" s="27"/>
      <c r="G14" s="57"/>
      <c r="H14" s="58"/>
      <c r="I14" s="51" t="s">
        <v>43</v>
      </c>
      <c r="J14" s="25">
        <v>1194</v>
      </c>
      <c r="K14" s="48" t="s">
        <v>45</v>
      </c>
      <c r="L14" s="52"/>
      <c r="M14" s="53"/>
      <c r="N14" s="53"/>
      <c r="O14" s="60">
        <v>10</v>
      </c>
      <c r="P14" s="55"/>
      <c r="Q14" s="56">
        <f t="shared" si="1"/>
        <v>10</v>
      </c>
      <c r="R14" s="8">
        <f t="shared" si="0"/>
        <v>22996.73</v>
      </c>
    </row>
    <row r="15" spans="1:18" x14ac:dyDescent="0.2">
      <c r="A15" s="24"/>
      <c r="B15" s="25"/>
      <c r="C15" s="26"/>
      <c r="D15" s="27"/>
      <c r="E15" s="62"/>
      <c r="F15" s="27"/>
      <c r="G15" s="49"/>
      <c r="H15" s="50"/>
      <c r="I15" s="51" t="s">
        <v>48</v>
      </c>
      <c r="J15" s="25">
        <v>1195</v>
      </c>
      <c r="K15" s="48" t="s">
        <v>49</v>
      </c>
      <c r="L15" s="52"/>
      <c r="M15" s="53">
        <v>657.76</v>
      </c>
      <c r="N15" s="53"/>
      <c r="O15" s="54"/>
      <c r="P15" s="55"/>
      <c r="Q15" s="56">
        <f t="shared" si="1"/>
        <v>657.76</v>
      </c>
      <c r="R15" s="8">
        <f t="shared" si="0"/>
        <v>22338.97</v>
      </c>
    </row>
    <row r="16" spans="1:18" x14ac:dyDescent="0.2">
      <c r="A16" s="24" t="s">
        <v>48</v>
      </c>
      <c r="B16" s="25">
        <v>32133</v>
      </c>
      <c r="C16" s="26" t="s">
        <v>50</v>
      </c>
      <c r="D16" s="27"/>
      <c r="E16" s="28"/>
      <c r="F16" s="27">
        <v>60</v>
      </c>
      <c r="G16" s="61"/>
      <c r="H16" s="50">
        <v>60</v>
      </c>
      <c r="I16" s="51" t="s">
        <v>48</v>
      </c>
      <c r="J16" s="25">
        <v>1196</v>
      </c>
      <c r="K16" s="48" t="s">
        <v>62</v>
      </c>
      <c r="L16" s="52"/>
      <c r="M16" s="53">
        <v>40</v>
      </c>
      <c r="N16" s="53"/>
      <c r="O16" s="54"/>
      <c r="P16" s="55"/>
      <c r="Q16" s="56">
        <f t="shared" si="1"/>
        <v>40</v>
      </c>
      <c r="R16" s="8">
        <f t="shared" si="0"/>
        <v>22358.97</v>
      </c>
    </row>
    <row r="17" spans="1:18" x14ac:dyDescent="0.2">
      <c r="A17" s="24"/>
      <c r="B17" s="25"/>
      <c r="C17" s="26"/>
      <c r="D17" s="27"/>
      <c r="E17" s="28"/>
      <c r="F17" s="27"/>
      <c r="G17" s="49"/>
      <c r="H17" s="58"/>
      <c r="I17" s="51" t="s">
        <v>51</v>
      </c>
      <c r="J17" s="25">
        <v>1197</v>
      </c>
      <c r="K17" s="48" t="s">
        <v>63</v>
      </c>
      <c r="L17" s="52"/>
      <c r="M17" s="53"/>
      <c r="N17" s="53">
        <v>500</v>
      </c>
      <c r="O17" s="54"/>
      <c r="P17" s="55"/>
      <c r="Q17" s="56">
        <f t="shared" si="1"/>
        <v>500</v>
      </c>
      <c r="R17" s="8">
        <f t="shared" si="0"/>
        <v>21858.97</v>
      </c>
    </row>
    <row r="18" spans="1:18" x14ac:dyDescent="0.2">
      <c r="A18" s="24"/>
      <c r="B18" s="25"/>
      <c r="C18" s="26"/>
      <c r="D18" s="27"/>
      <c r="E18" s="28"/>
      <c r="F18" s="27"/>
      <c r="G18" s="49"/>
      <c r="H18" s="58"/>
      <c r="I18" s="51" t="s">
        <v>52</v>
      </c>
      <c r="J18" s="25" t="s">
        <v>26</v>
      </c>
      <c r="K18" s="48" t="s">
        <v>42</v>
      </c>
      <c r="L18" s="52">
        <v>229.02</v>
      </c>
      <c r="M18" s="53"/>
      <c r="N18" s="3"/>
      <c r="O18" s="54"/>
      <c r="P18" s="55"/>
      <c r="Q18" s="56">
        <f t="shared" si="1"/>
        <v>229.02</v>
      </c>
      <c r="R18" s="8">
        <f t="shared" si="0"/>
        <v>21629.95</v>
      </c>
    </row>
    <row r="19" spans="1:18" x14ac:dyDescent="0.2">
      <c r="A19" s="24"/>
      <c r="B19" s="25"/>
      <c r="C19" s="26"/>
      <c r="D19" s="27"/>
      <c r="E19" s="28"/>
      <c r="F19" s="27"/>
      <c r="G19" s="49"/>
      <c r="H19" s="58"/>
      <c r="I19" s="51" t="s">
        <v>64</v>
      </c>
      <c r="J19" s="25">
        <v>1198</v>
      </c>
      <c r="K19" s="48" t="s">
        <v>65</v>
      </c>
      <c r="L19" s="52"/>
      <c r="M19" s="53">
        <v>54.4</v>
      </c>
      <c r="N19" s="3"/>
      <c r="O19" s="54"/>
      <c r="P19" s="55"/>
      <c r="Q19" s="56">
        <f t="shared" si="1"/>
        <v>54.4</v>
      </c>
      <c r="R19" s="8">
        <f t="shared" si="0"/>
        <v>21575.55</v>
      </c>
    </row>
    <row r="20" spans="1:18" x14ac:dyDescent="0.2">
      <c r="A20" s="24" t="s">
        <v>66</v>
      </c>
      <c r="B20" s="25">
        <v>3</v>
      </c>
      <c r="C20" s="26" t="s">
        <v>22</v>
      </c>
      <c r="D20" s="63"/>
      <c r="E20" s="64"/>
      <c r="F20" s="63"/>
      <c r="G20" s="65">
        <v>1.57</v>
      </c>
      <c r="H20" s="58"/>
      <c r="I20" s="51" t="s">
        <v>53</v>
      </c>
      <c r="J20" s="25">
        <v>1199</v>
      </c>
      <c r="K20" s="48" t="s">
        <v>67</v>
      </c>
      <c r="L20" s="52">
        <v>171.6</v>
      </c>
      <c r="M20" s="53"/>
      <c r="N20" s="3"/>
      <c r="O20" s="54"/>
      <c r="P20" s="55"/>
      <c r="Q20" s="56">
        <f t="shared" si="1"/>
        <v>171.6</v>
      </c>
      <c r="R20" s="8">
        <f t="shared" si="0"/>
        <v>21403.95</v>
      </c>
    </row>
    <row r="21" spans="1:18" x14ac:dyDescent="0.2">
      <c r="A21" s="24"/>
      <c r="B21" s="25"/>
      <c r="C21" s="26"/>
      <c r="D21" s="63"/>
      <c r="E21" s="64"/>
      <c r="F21" s="66"/>
      <c r="G21" s="67"/>
      <c r="H21" s="58"/>
      <c r="I21" s="51" t="s">
        <v>53</v>
      </c>
      <c r="J21" s="25">
        <v>1200</v>
      </c>
      <c r="K21" s="48" t="s">
        <v>54</v>
      </c>
      <c r="L21" s="52"/>
      <c r="M21" s="53"/>
      <c r="N21" s="3"/>
      <c r="O21" s="60">
        <v>214</v>
      </c>
      <c r="P21" s="55"/>
      <c r="Q21" s="56">
        <f t="shared" si="1"/>
        <v>214</v>
      </c>
      <c r="R21" s="8">
        <f t="shared" si="0"/>
        <v>21189.95</v>
      </c>
    </row>
    <row r="22" spans="1:18" x14ac:dyDescent="0.2">
      <c r="A22" s="24"/>
      <c r="B22" s="25"/>
      <c r="C22" s="26"/>
      <c r="D22" s="63"/>
      <c r="E22" s="64"/>
      <c r="F22" s="63"/>
      <c r="G22" s="68"/>
      <c r="H22" s="58"/>
      <c r="I22" s="51" t="s">
        <v>53</v>
      </c>
      <c r="J22" s="25">
        <v>1201</v>
      </c>
      <c r="K22" s="48" t="s">
        <v>55</v>
      </c>
      <c r="L22" s="52"/>
      <c r="M22" s="53"/>
      <c r="N22" s="3"/>
      <c r="O22" s="60">
        <v>91.2</v>
      </c>
      <c r="P22" s="55">
        <v>15.2</v>
      </c>
      <c r="Q22" s="56">
        <f t="shared" si="1"/>
        <v>91.2</v>
      </c>
      <c r="R22" s="8">
        <f t="shared" si="0"/>
        <v>21098.75</v>
      </c>
    </row>
    <row r="23" spans="1:18" x14ac:dyDescent="0.2">
      <c r="A23" s="24"/>
      <c r="B23" s="25"/>
      <c r="C23" s="26"/>
      <c r="D23" s="63"/>
      <c r="E23" s="64"/>
      <c r="F23" s="63"/>
      <c r="G23" s="68"/>
      <c r="H23" s="58"/>
      <c r="I23" s="51" t="s">
        <v>53</v>
      </c>
      <c r="J23" s="25">
        <v>1202</v>
      </c>
      <c r="K23" s="69" t="s">
        <v>56</v>
      </c>
      <c r="L23" s="53"/>
      <c r="M23" s="53"/>
      <c r="N23" s="3"/>
      <c r="O23" s="53">
        <v>500</v>
      </c>
      <c r="P23" s="55"/>
      <c r="Q23" s="56">
        <f t="shared" si="1"/>
        <v>500</v>
      </c>
      <c r="R23" s="8">
        <f t="shared" si="0"/>
        <v>20598.75</v>
      </c>
    </row>
    <row r="24" spans="1:18" x14ac:dyDescent="0.2">
      <c r="A24" s="24"/>
      <c r="B24" s="25"/>
      <c r="C24" s="26"/>
      <c r="D24" s="63"/>
      <c r="E24" s="64"/>
      <c r="F24" s="63"/>
      <c r="G24" s="70"/>
      <c r="H24" s="58"/>
      <c r="I24" s="51" t="s">
        <v>53</v>
      </c>
      <c r="J24" s="25">
        <v>1203</v>
      </c>
      <c r="K24" s="69" t="s">
        <v>57</v>
      </c>
      <c r="L24" s="53"/>
      <c r="M24" s="53"/>
      <c r="N24" s="3"/>
      <c r="O24" s="53">
        <v>500</v>
      </c>
      <c r="P24" s="55"/>
      <c r="Q24" s="56">
        <f t="shared" si="1"/>
        <v>500</v>
      </c>
      <c r="R24" s="8">
        <f t="shared" si="0"/>
        <v>20098.75</v>
      </c>
    </row>
    <row r="25" spans="1:18" x14ac:dyDescent="0.2">
      <c r="A25" s="24"/>
      <c r="B25" s="25"/>
      <c r="C25" s="26"/>
      <c r="D25" s="63"/>
      <c r="E25" s="64"/>
      <c r="F25" s="63"/>
      <c r="G25" s="70"/>
      <c r="H25" s="58"/>
      <c r="I25" s="51" t="s">
        <v>53</v>
      </c>
      <c r="J25" s="25">
        <v>1204</v>
      </c>
      <c r="K25" s="69" t="s">
        <v>58</v>
      </c>
      <c r="L25" s="53"/>
      <c r="M25" s="53"/>
      <c r="N25" s="3"/>
      <c r="O25" s="53">
        <v>500</v>
      </c>
      <c r="P25" s="55"/>
      <c r="Q25" s="71">
        <f t="shared" si="1"/>
        <v>500</v>
      </c>
      <c r="R25" s="8">
        <f t="shared" si="0"/>
        <v>19598.75</v>
      </c>
    </row>
    <row r="26" spans="1:18" x14ac:dyDescent="0.2">
      <c r="A26" s="24"/>
      <c r="B26" s="25"/>
      <c r="C26" s="26"/>
      <c r="D26" s="63"/>
      <c r="E26" s="64"/>
      <c r="F26" s="63"/>
      <c r="G26" s="67"/>
      <c r="H26" s="58"/>
      <c r="I26" s="51" t="s">
        <v>53</v>
      </c>
      <c r="J26" s="25">
        <v>1205</v>
      </c>
      <c r="K26" s="72" t="s">
        <v>59</v>
      </c>
      <c r="L26" s="73"/>
      <c r="M26" s="74">
        <v>12</v>
      </c>
      <c r="O26" s="75">
        <v>500</v>
      </c>
      <c r="P26" s="55"/>
      <c r="Q26" s="56">
        <f t="shared" si="1"/>
        <v>512</v>
      </c>
      <c r="R26" s="8">
        <f t="shared" si="0"/>
        <v>19086.75</v>
      </c>
    </row>
    <row r="27" spans="1:18" x14ac:dyDescent="0.2">
      <c r="A27" s="24" t="s">
        <v>68</v>
      </c>
      <c r="B27" s="25">
        <v>4</v>
      </c>
      <c r="C27" s="26" t="s">
        <v>22</v>
      </c>
      <c r="D27" s="63"/>
      <c r="E27" s="64"/>
      <c r="F27" s="63"/>
      <c r="G27" s="65">
        <v>1.68</v>
      </c>
      <c r="H27" s="58"/>
      <c r="I27" s="51" t="s">
        <v>60</v>
      </c>
      <c r="J27" s="25" t="s">
        <v>26</v>
      </c>
      <c r="K27" s="48" t="s">
        <v>69</v>
      </c>
      <c r="L27" s="52">
        <v>229.02</v>
      </c>
      <c r="M27" s="53"/>
      <c r="N27" s="3"/>
      <c r="O27" s="54"/>
      <c r="P27" s="55"/>
      <c r="Q27" s="56">
        <f t="shared" si="1"/>
        <v>229.02</v>
      </c>
      <c r="R27" s="76">
        <f t="shared" si="0"/>
        <v>18857.73</v>
      </c>
    </row>
    <row r="28" spans="1:18" x14ac:dyDescent="0.2">
      <c r="A28" s="24"/>
      <c r="B28" s="25"/>
      <c r="C28" s="26"/>
      <c r="D28" s="63"/>
      <c r="E28" s="64"/>
      <c r="F28" s="63"/>
      <c r="G28" s="61"/>
      <c r="H28" s="58"/>
      <c r="I28" s="51" t="s">
        <v>60</v>
      </c>
      <c r="J28" s="25">
        <v>1206</v>
      </c>
      <c r="K28" s="48" t="s">
        <v>70</v>
      </c>
      <c r="L28" s="52"/>
      <c r="M28" s="53"/>
      <c r="N28" s="3"/>
      <c r="O28" s="60">
        <v>188.4</v>
      </c>
      <c r="P28" s="55">
        <v>31.4</v>
      </c>
      <c r="Q28" s="56">
        <f t="shared" si="1"/>
        <v>188.4</v>
      </c>
      <c r="R28" s="8">
        <f t="shared" si="0"/>
        <v>18669.329999999998</v>
      </c>
    </row>
    <row r="29" spans="1:18" x14ac:dyDescent="0.2">
      <c r="A29" s="24"/>
      <c r="B29" s="25"/>
      <c r="C29" s="26"/>
      <c r="D29" s="63"/>
      <c r="E29" s="64"/>
      <c r="F29" s="63"/>
      <c r="G29" s="61"/>
      <c r="H29" s="58"/>
      <c r="I29" s="51" t="s">
        <v>60</v>
      </c>
      <c r="J29" s="25">
        <v>1207</v>
      </c>
      <c r="K29" s="48" t="s">
        <v>71</v>
      </c>
      <c r="L29" s="52"/>
      <c r="M29" s="53">
        <v>60</v>
      </c>
      <c r="N29" s="3"/>
      <c r="O29" s="54"/>
      <c r="P29" s="55"/>
      <c r="Q29" s="56">
        <f t="shared" si="1"/>
        <v>60</v>
      </c>
      <c r="R29" s="8">
        <f t="shared" si="0"/>
        <v>18609.329999999998</v>
      </c>
    </row>
    <row r="30" spans="1:18" x14ac:dyDescent="0.2">
      <c r="A30" s="24"/>
      <c r="B30" s="25"/>
      <c r="C30" s="26"/>
      <c r="D30" s="63"/>
      <c r="E30" s="64"/>
      <c r="F30" s="63"/>
      <c r="G30" s="61"/>
      <c r="H30" s="58"/>
      <c r="I30" s="51" t="s">
        <v>72</v>
      </c>
      <c r="J30" s="25">
        <v>1208</v>
      </c>
      <c r="K30" s="48" t="s">
        <v>73</v>
      </c>
      <c r="L30" s="52"/>
      <c r="M30" s="53">
        <v>520</v>
      </c>
      <c r="N30" s="3"/>
      <c r="O30" s="54"/>
      <c r="P30" s="55"/>
      <c r="Q30" s="56">
        <f t="shared" si="1"/>
        <v>520</v>
      </c>
      <c r="R30" s="8">
        <f t="shared" si="0"/>
        <v>18089.329999999998</v>
      </c>
    </row>
    <row r="31" spans="1:18" x14ac:dyDescent="0.2">
      <c r="A31" s="24" t="s">
        <v>72</v>
      </c>
      <c r="B31" s="25">
        <v>5</v>
      </c>
      <c r="C31" s="26" t="s">
        <v>22</v>
      </c>
      <c r="D31" s="63"/>
      <c r="E31" s="64"/>
      <c r="F31" s="63"/>
      <c r="G31" s="77">
        <v>1.83</v>
      </c>
      <c r="H31" s="58"/>
      <c r="I31" s="51" t="s">
        <v>74</v>
      </c>
      <c r="J31" s="25" t="s">
        <v>26</v>
      </c>
      <c r="K31" s="48" t="s">
        <v>42</v>
      </c>
      <c r="L31" s="52">
        <v>229.02</v>
      </c>
      <c r="M31" s="53"/>
      <c r="N31" s="3"/>
      <c r="O31" s="54"/>
      <c r="P31" s="55"/>
      <c r="Q31" s="56">
        <f t="shared" si="1"/>
        <v>229.02</v>
      </c>
      <c r="R31" s="8">
        <f t="shared" si="0"/>
        <v>17860.309999999998</v>
      </c>
    </row>
    <row r="32" spans="1:18" x14ac:dyDescent="0.2">
      <c r="A32" s="24"/>
      <c r="B32" s="25"/>
      <c r="C32" s="26"/>
      <c r="D32" s="78"/>
      <c r="E32" s="3"/>
      <c r="F32" s="78"/>
      <c r="G32" s="61"/>
      <c r="H32" s="58"/>
      <c r="I32" s="51" t="s">
        <v>75</v>
      </c>
      <c r="J32" s="25">
        <v>1209</v>
      </c>
      <c r="K32" s="48" t="s">
        <v>76</v>
      </c>
      <c r="L32" s="52"/>
      <c r="M32" s="53">
        <v>38</v>
      </c>
      <c r="N32" s="3"/>
      <c r="O32" s="54"/>
      <c r="P32" s="55"/>
      <c r="Q32" s="56">
        <f t="shared" si="1"/>
        <v>38</v>
      </c>
      <c r="R32" s="8">
        <f t="shared" si="0"/>
        <v>17822.309999999998</v>
      </c>
    </row>
    <row r="33" spans="1:18" x14ac:dyDescent="0.2">
      <c r="A33" s="24"/>
      <c r="B33" s="25"/>
      <c r="C33" s="26"/>
      <c r="D33" s="78"/>
      <c r="E33" s="3"/>
      <c r="F33" s="78"/>
      <c r="G33" s="61"/>
      <c r="H33" s="58"/>
      <c r="I33" s="51" t="s">
        <v>77</v>
      </c>
      <c r="J33" s="25">
        <v>1210</v>
      </c>
      <c r="K33" s="48" t="s">
        <v>44</v>
      </c>
      <c r="L33" s="52"/>
      <c r="M33" s="53"/>
      <c r="N33" s="3"/>
      <c r="O33" s="60">
        <v>210.96</v>
      </c>
      <c r="P33" s="55">
        <v>35.159999999999997</v>
      </c>
      <c r="Q33" s="71">
        <f t="shared" si="1"/>
        <v>210.96</v>
      </c>
      <c r="R33" s="8">
        <f t="shared" si="0"/>
        <v>17611.349999999999</v>
      </c>
    </row>
    <row r="34" spans="1:18" x14ac:dyDescent="0.2">
      <c r="A34" s="24"/>
      <c r="B34" s="25"/>
      <c r="C34" s="26"/>
      <c r="D34" s="78"/>
      <c r="E34" s="3"/>
      <c r="F34" s="78"/>
      <c r="G34" s="61"/>
      <c r="H34" s="58"/>
      <c r="I34" s="51" t="s">
        <v>77</v>
      </c>
      <c r="J34" s="25">
        <v>1211</v>
      </c>
      <c r="K34" s="48" t="s">
        <v>78</v>
      </c>
      <c r="L34" s="52"/>
      <c r="M34" s="53">
        <v>83.46</v>
      </c>
      <c r="N34" s="3"/>
      <c r="O34" s="54"/>
      <c r="P34" s="55">
        <v>13.91</v>
      </c>
      <c r="Q34" s="71">
        <f t="shared" si="1"/>
        <v>83.46</v>
      </c>
      <c r="R34" s="8">
        <f t="shared" si="0"/>
        <v>17527.89</v>
      </c>
    </row>
    <row r="35" spans="1:18" x14ac:dyDescent="0.2">
      <c r="A35" s="24"/>
      <c r="B35" s="25"/>
      <c r="C35" s="26"/>
      <c r="D35" s="78"/>
      <c r="E35" s="3"/>
      <c r="F35" s="78"/>
      <c r="G35" s="61"/>
      <c r="H35" s="58"/>
      <c r="I35" s="51" t="s">
        <v>77</v>
      </c>
      <c r="J35" s="25">
        <v>1212</v>
      </c>
      <c r="K35" s="48" t="s">
        <v>79</v>
      </c>
      <c r="L35" s="79"/>
      <c r="M35" s="3"/>
      <c r="N35" s="3"/>
      <c r="O35" s="60">
        <v>252</v>
      </c>
      <c r="P35" s="55">
        <v>42</v>
      </c>
      <c r="Q35" s="71">
        <f t="shared" si="1"/>
        <v>252</v>
      </c>
      <c r="R35" s="8">
        <f t="shared" si="0"/>
        <v>17275.89</v>
      </c>
    </row>
    <row r="36" spans="1:18" x14ac:dyDescent="0.2">
      <c r="A36" s="24"/>
      <c r="B36" s="25"/>
      <c r="C36" s="26"/>
      <c r="D36" s="78"/>
      <c r="E36" s="3"/>
      <c r="F36" s="78"/>
      <c r="G36" s="61"/>
      <c r="H36" s="58"/>
      <c r="I36" s="51" t="s">
        <v>77</v>
      </c>
      <c r="J36" s="25">
        <v>1213</v>
      </c>
      <c r="K36" s="48" t="s">
        <v>80</v>
      </c>
      <c r="L36" s="79"/>
      <c r="M36" s="3"/>
      <c r="N36" s="3"/>
      <c r="O36" s="60">
        <v>118.8</v>
      </c>
      <c r="P36" s="55">
        <v>19.8</v>
      </c>
      <c r="Q36" s="56">
        <f t="shared" si="1"/>
        <v>118.8</v>
      </c>
      <c r="R36" s="76">
        <f t="shared" si="0"/>
        <v>17157.09</v>
      </c>
    </row>
    <row r="37" spans="1:18" x14ac:dyDescent="0.2">
      <c r="A37" s="24"/>
      <c r="B37" s="25"/>
      <c r="C37" s="26"/>
      <c r="D37" s="78"/>
      <c r="E37" s="3"/>
      <c r="F37" s="78"/>
      <c r="G37" s="61"/>
      <c r="H37" s="58"/>
      <c r="I37" s="51" t="s">
        <v>81</v>
      </c>
      <c r="J37" s="25" t="s">
        <v>26</v>
      </c>
      <c r="K37" s="48" t="s">
        <v>42</v>
      </c>
      <c r="L37" s="52">
        <v>229.02</v>
      </c>
      <c r="M37" s="53"/>
      <c r="N37" s="53"/>
      <c r="O37" s="60"/>
      <c r="P37" s="55"/>
      <c r="Q37" s="71">
        <f t="shared" si="1"/>
        <v>229.02</v>
      </c>
      <c r="R37" s="8">
        <f t="shared" si="0"/>
        <v>16928.07</v>
      </c>
    </row>
    <row r="38" spans="1:18" x14ac:dyDescent="0.2">
      <c r="A38" s="24"/>
      <c r="B38" s="25"/>
      <c r="C38" s="26"/>
      <c r="D38" s="78"/>
      <c r="E38" s="3"/>
      <c r="F38" s="78"/>
      <c r="G38" s="61"/>
      <c r="H38" s="58"/>
      <c r="I38" s="51" t="s">
        <v>81</v>
      </c>
      <c r="J38" s="25">
        <v>1214</v>
      </c>
      <c r="K38" s="48" t="s">
        <v>46</v>
      </c>
      <c r="L38" s="52"/>
      <c r="M38" s="53">
        <v>32.299999999999997</v>
      </c>
      <c r="N38" s="53"/>
      <c r="O38" s="60"/>
      <c r="P38" s="55"/>
      <c r="Q38" s="71">
        <f t="shared" si="1"/>
        <v>32.299999999999997</v>
      </c>
      <c r="R38" s="8">
        <f t="shared" si="0"/>
        <v>16895.77</v>
      </c>
    </row>
    <row r="39" spans="1:18" x14ac:dyDescent="0.2">
      <c r="A39" s="24"/>
      <c r="B39" s="25"/>
      <c r="C39" s="26"/>
      <c r="D39" s="78"/>
      <c r="E39" s="3"/>
      <c r="F39" s="78"/>
      <c r="G39" s="61"/>
      <c r="H39" s="58"/>
      <c r="I39" s="51" t="s">
        <v>81</v>
      </c>
      <c r="J39" s="25">
        <v>1215</v>
      </c>
      <c r="K39" s="48" t="s">
        <v>67</v>
      </c>
      <c r="L39" s="52">
        <v>171.6</v>
      </c>
      <c r="M39" s="53"/>
      <c r="N39" s="53"/>
      <c r="O39" s="60"/>
      <c r="P39" s="55"/>
      <c r="Q39" s="71">
        <f t="shared" si="1"/>
        <v>171.6</v>
      </c>
      <c r="R39" s="8">
        <f t="shared" si="0"/>
        <v>16724.170000000002</v>
      </c>
    </row>
    <row r="40" spans="1:18" x14ac:dyDescent="0.2">
      <c r="A40" s="24"/>
      <c r="B40" s="25"/>
      <c r="C40" s="26"/>
      <c r="D40" s="78"/>
      <c r="E40" s="3"/>
      <c r="F40" s="78"/>
      <c r="G40" s="61"/>
      <c r="H40" s="58"/>
      <c r="I40" s="51" t="s">
        <v>81</v>
      </c>
      <c r="J40" s="25">
        <v>1216</v>
      </c>
      <c r="K40" s="48" t="s">
        <v>82</v>
      </c>
      <c r="L40" s="52"/>
      <c r="M40" s="53"/>
      <c r="N40" s="53"/>
      <c r="O40" s="60">
        <v>336</v>
      </c>
      <c r="P40" s="55">
        <v>56</v>
      </c>
      <c r="Q40" s="71">
        <f t="shared" si="1"/>
        <v>336</v>
      </c>
      <c r="R40" s="8">
        <f t="shared" si="0"/>
        <v>16388.170000000002</v>
      </c>
    </row>
    <row r="41" spans="1:18" x14ac:dyDescent="0.2">
      <c r="A41" s="24"/>
      <c r="B41" s="25"/>
      <c r="C41" s="26"/>
      <c r="D41" s="78"/>
      <c r="E41" s="3"/>
      <c r="F41" s="78"/>
      <c r="G41" s="61"/>
      <c r="H41" s="58"/>
      <c r="I41" s="51"/>
      <c r="J41" s="25"/>
      <c r="K41" s="48"/>
      <c r="L41" s="24"/>
      <c r="M41" s="3"/>
      <c r="N41" s="3"/>
      <c r="O41" s="54"/>
      <c r="P41" s="55"/>
      <c r="Q41" s="71">
        <f t="shared" si="1"/>
        <v>0</v>
      </c>
      <c r="R41" s="8">
        <f t="shared" si="0"/>
        <v>16388.170000000002</v>
      </c>
    </row>
    <row r="42" spans="1:18" x14ac:dyDescent="0.2">
      <c r="A42" s="24"/>
      <c r="B42" s="25"/>
      <c r="C42" s="26"/>
      <c r="D42" s="78"/>
      <c r="E42" s="3"/>
      <c r="F42" s="78"/>
      <c r="G42" s="61"/>
      <c r="H42" s="58"/>
      <c r="I42" s="51"/>
      <c r="J42" s="25"/>
      <c r="K42" s="48"/>
      <c r="L42" s="24"/>
      <c r="M42" s="3"/>
      <c r="N42" s="3"/>
      <c r="O42" s="54"/>
      <c r="P42" s="55"/>
      <c r="Q42" s="71"/>
      <c r="R42" s="8"/>
    </row>
    <row r="43" spans="1:18" x14ac:dyDescent="0.2">
      <c r="A43" s="24"/>
      <c r="B43" s="25"/>
      <c r="C43" s="26"/>
      <c r="D43" s="78"/>
      <c r="E43" s="3"/>
      <c r="F43" s="78"/>
      <c r="G43" s="61"/>
      <c r="H43" s="58"/>
      <c r="I43" s="51"/>
      <c r="J43" s="25"/>
      <c r="K43" s="48"/>
      <c r="L43" s="24"/>
      <c r="M43" s="3"/>
      <c r="N43" s="3"/>
      <c r="O43" s="54"/>
      <c r="P43" s="55"/>
      <c r="Q43" s="71"/>
      <c r="R43" s="8"/>
    </row>
    <row r="44" spans="1:18" x14ac:dyDescent="0.2">
      <c r="A44" s="24"/>
      <c r="B44" s="25"/>
      <c r="C44" s="26"/>
      <c r="D44" s="78"/>
      <c r="E44" s="3"/>
      <c r="F44" s="78"/>
      <c r="G44" s="61"/>
      <c r="H44" s="58"/>
      <c r="I44" s="51"/>
      <c r="J44" s="25"/>
      <c r="K44" s="48"/>
      <c r="L44" s="24"/>
      <c r="M44" s="3"/>
      <c r="N44" s="3"/>
      <c r="O44" s="54"/>
      <c r="P44" s="55"/>
      <c r="Q44" s="71">
        <f t="shared" si="1"/>
        <v>0</v>
      </c>
      <c r="R44" s="8"/>
    </row>
    <row r="45" spans="1:18" x14ac:dyDescent="0.2">
      <c r="A45" s="80"/>
      <c r="B45" s="81"/>
      <c r="C45" s="82">
        <f>SUM(C6:C28)</f>
        <v>0</v>
      </c>
      <c r="D45" s="83">
        <f>SUM(D6:D28)</f>
        <v>14366</v>
      </c>
      <c r="E45" s="82">
        <f>SUM(E6:E28)</f>
        <v>0</v>
      </c>
      <c r="F45" s="83">
        <f>SUM(F6:F28)</f>
        <v>60</v>
      </c>
      <c r="G45" s="82">
        <f>SUM(G5:G44)</f>
        <v>10.450000000000001</v>
      </c>
      <c r="H45" s="83">
        <f>SUM(H6:H28)</f>
        <v>14426</v>
      </c>
      <c r="I45" s="82"/>
      <c r="J45" s="81"/>
      <c r="K45" s="82"/>
      <c r="L45" s="84">
        <f>SUM(L6:L44)</f>
        <v>1717.32</v>
      </c>
      <c r="M45" s="82">
        <f>SUM(M6:M44)</f>
        <v>1591.4199999999998</v>
      </c>
      <c r="N45" s="82">
        <f>SUM(N6:N44)</f>
        <v>1000</v>
      </c>
      <c r="O45" s="85">
        <f>SUM(O6:O44)</f>
        <v>8752.32</v>
      </c>
      <c r="P45" s="83">
        <f t="shared" ref="P45" si="2">SUM(P6:P28)</f>
        <v>81.759999999999991</v>
      </c>
      <c r="Q45" s="83">
        <f>SUM(Q6:Q44)</f>
        <v>13061.060000000001</v>
      </c>
      <c r="R45" s="86">
        <f>SUM(R3+H45-Q45)</f>
        <v>16388.169999999998</v>
      </c>
    </row>
    <row r="46" spans="1:18" ht="13.5" thickBot="1" x14ac:dyDescent="0.25">
      <c r="A46" s="87"/>
      <c r="C46" s="3"/>
      <c r="D46" s="3"/>
      <c r="E46" s="3"/>
      <c r="F46" s="3"/>
      <c r="G46" s="3"/>
      <c r="I46" s="3"/>
      <c r="K46" s="3"/>
      <c r="L46" s="3"/>
      <c r="M46" s="3"/>
      <c r="N46" s="3"/>
      <c r="O46" s="3"/>
      <c r="P46" s="3"/>
      <c r="Q46" s="5">
        <f>SUM(L45:O45)</f>
        <v>13061.06</v>
      </c>
      <c r="R46" s="88"/>
    </row>
    <row r="47" spans="1:18" ht="13.5" thickBot="1" x14ac:dyDescent="0.25">
      <c r="A47" s="89" t="s">
        <v>16</v>
      </c>
      <c r="B47" s="90"/>
      <c r="C47" s="91">
        <v>2458.52</v>
      </c>
      <c r="D47" s="92">
        <v>45017</v>
      </c>
      <c r="E47" s="89" t="s">
        <v>17</v>
      </c>
      <c r="F47" s="93"/>
      <c r="G47" s="90"/>
      <c r="H47" s="94">
        <v>15023.23</v>
      </c>
      <c r="I47" s="95">
        <v>45017</v>
      </c>
      <c r="J47" s="96" t="s">
        <v>0</v>
      </c>
      <c r="K47" s="97">
        <f>SUM(C47+H47)</f>
        <v>17481.75</v>
      </c>
      <c r="L47" s="98"/>
      <c r="M47" s="98"/>
      <c r="N47" s="98"/>
      <c r="O47" s="98"/>
      <c r="P47" s="98"/>
      <c r="Q47" s="98"/>
      <c r="R47" s="99">
        <f>SUM(C47+H47+H45+G45-Q45)</f>
        <v>18857.14</v>
      </c>
    </row>
    <row r="49" spans="2:17" x14ac:dyDescent="0.2">
      <c r="C49" s="2" t="s">
        <v>16</v>
      </c>
      <c r="D49" s="100">
        <f>SUM(C47+G45)</f>
        <v>2468.9699999999998</v>
      </c>
      <c r="I49" s="2" t="s">
        <v>18</v>
      </c>
      <c r="K49" s="100">
        <f>SUM(H45+G45)</f>
        <v>14436.45</v>
      </c>
      <c r="N49" s="6"/>
    </row>
    <row r="50" spans="2:17" ht="13.5" thickBot="1" x14ac:dyDescent="0.25">
      <c r="B50" s="2"/>
      <c r="C50" s="101" t="s">
        <v>17</v>
      </c>
      <c r="D50" s="102">
        <f>SUM(R45)</f>
        <v>16388.169999999998</v>
      </c>
      <c r="I50" s="2" t="s">
        <v>19</v>
      </c>
      <c r="K50" s="102">
        <f>SUM(Q45)</f>
        <v>13061.060000000001</v>
      </c>
      <c r="L50" s="103"/>
      <c r="M50" s="103"/>
      <c r="N50" s="104"/>
      <c r="O50" s="105"/>
      <c r="Q50" s="106"/>
    </row>
    <row r="51" spans="2:17" ht="13.5" thickBot="1" x14ac:dyDescent="0.25">
      <c r="C51" s="2" t="s">
        <v>20</v>
      </c>
      <c r="D51" s="107">
        <f>SUM(D49+D50)</f>
        <v>18857.14</v>
      </c>
      <c r="I51" s="2" t="s">
        <v>21</v>
      </c>
      <c r="K51" s="108">
        <f>SUM(K47+K49-K50)</f>
        <v>18857.14</v>
      </c>
      <c r="M51" s="7"/>
      <c r="N51" s="6"/>
      <c r="P51" s="1"/>
      <c r="Q51" s="2"/>
    </row>
    <row r="52" spans="2:17" x14ac:dyDescent="0.2">
      <c r="N52" s="3"/>
    </row>
  </sheetData>
  <mergeCells count="6">
    <mergeCell ref="A47:B47"/>
    <mergeCell ref="E47:G47"/>
    <mergeCell ref="A3:G3"/>
    <mergeCell ref="I3:P3"/>
    <mergeCell ref="A1:G2"/>
    <mergeCell ref="I1:P2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2023-09-12T07:56:46Z</dcterms:modified>
</cp:coreProperties>
</file>