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1E041645-0BCC-4038-B15E-194F832ACF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4" i="1" l="1"/>
  <c r="C72" i="1"/>
  <c r="K61" i="1"/>
  <c r="P59" i="1"/>
  <c r="O59" i="1"/>
  <c r="N59" i="1"/>
  <c r="M59" i="1"/>
  <c r="L59" i="1"/>
  <c r="G59" i="1"/>
  <c r="D63" i="1" s="1"/>
  <c r="F59" i="1"/>
  <c r="E59" i="1"/>
  <c r="D59" i="1"/>
  <c r="C59" i="1"/>
  <c r="Q58" i="1"/>
  <c r="Q57" i="1"/>
  <c r="Q56" i="1"/>
  <c r="Q55" i="1"/>
  <c r="Q54" i="1"/>
  <c r="Q53" i="1"/>
  <c r="Q52" i="1"/>
  <c r="Q51" i="1"/>
  <c r="Q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H20" i="1"/>
  <c r="Q19" i="1"/>
  <c r="H19" i="1"/>
  <c r="Q18" i="1"/>
  <c r="H18" i="1"/>
  <c r="Q17" i="1"/>
  <c r="H17" i="1"/>
  <c r="Q16" i="1"/>
  <c r="H16" i="1"/>
  <c r="Q15" i="1"/>
  <c r="H15" i="1"/>
  <c r="Q14" i="1"/>
  <c r="Q13" i="1"/>
  <c r="H13" i="1"/>
  <c r="Q12" i="1"/>
  <c r="H12" i="1"/>
  <c r="Q11" i="1"/>
  <c r="H11" i="1"/>
  <c r="Q10" i="1"/>
  <c r="H10" i="1"/>
  <c r="Q9" i="1"/>
  <c r="H9" i="1"/>
  <c r="Q8" i="1"/>
  <c r="H8" i="1"/>
  <c r="Q7" i="1"/>
  <c r="H7" i="1"/>
  <c r="Q6" i="1"/>
  <c r="Q59" i="1" s="1"/>
  <c r="K64" i="1" s="1"/>
  <c r="H6" i="1"/>
  <c r="H5" i="1"/>
  <c r="H59" i="1" s="1"/>
  <c r="Q60" i="1" l="1"/>
  <c r="R59" i="1"/>
  <c r="D64" i="1" s="1"/>
  <c r="D65" i="1" s="1"/>
  <c r="K63" i="1"/>
  <c r="R61" i="1"/>
  <c r="K65" i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</calcChain>
</file>

<file path=xl/sharedStrings.xml><?xml version="1.0" encoding="utf-8"?>
<sst xmlns="http://schemas.openxmlformats.org/spreadsheetml/2006/main" count="191" uniqueCount="113">
  <si>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</si>
  <si>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</si>
  <si>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</si>
  <si>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</si>
  <si>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</si>
  <si>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</si>
  <si>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</si>
  <si>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</si>
  <si>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</si>
  <si>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</si>
  <si>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</si>
  <si>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</si>
  <si>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</si>
  <si>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</si>
  <si>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</si>
  <si>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</si>
  <si>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</si>
  <si>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</si>
  <si>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</si>
  <si>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</si>
  <si>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</si>
  <si>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</si>
  <si>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Fee</t>
  </si>
  <si>
    <t>Interest</t>
  </si>
  <si>
    <t>Bacs</t>
  </si>
  <si>
    <t>Numbers Plus</t>
  </si>
  <si>
    <t>Shropshire Council</t>
  </si>
  <si>
    <t>RECEIPTS AND PAYMENT SUMMARY FOR YEAR ENDING 31.03.23</t>
  </si>
  <si>
    <t>Westbury Village Hall</t>
  </si>
  <si>
    <t>09.05.22</t>
  </si>
  <si>
    <t>11.03.22</t>
  </si>
  <si>
    <t>|Bacs</t>
  </si>
  <si>
    <t>VAT</t>
  </si>
  <si>
    <t>Yockleton Victory Hall</t>
  </si>
  <si>
    <t>S J Smith</t>
  </si>
  <si>
    <t>Playdale</t>
  </si>
  <si>
    <t>SO</t>
  </si>
  <si>
    <t>03.11.22</t>
  </si>
  <si>
    <t>Daffodil Bulbs</t>
  </si>
  <si>
    <t>Information Solutions</t>
  </si>
  <si>
    <t>Highline Electrical</t>
  </si>
  <si>
    <t>Shrewsbury Town Council</t>
  </si>
  <si>
    <t>12.11.22</t>
  </si>
  <si>
    <t>BFWD £</t>
  </si>
  <si>
    <t>£ Total</t>
  </si>
  <si>
    <t>£ total</t>
  </si>
  <si>
    <t>01.04.22</t>
  </si>
  <si>
    <t>05.05.22</t>
  </si>
  <si>
    <t>06.04.22</t>
  </si>
  <si>
    <t>11.04.22</t>
  </si>
  <si>
    <t>Zurich Ins (cancelled)</t>
  </si>
  <si>
    <t>Kiwi Tree Services</t>
  </si>
  <si>
    <t>Yockleton Village Flagpole</t>
  </si>
  <si>
    <t>Geoff Rogers Pest Control</t>
  </si>
  <si>
    <t>Shropshire Council PF Lease</t>
  </si>
  <si>
    <t>SALC Fee</t>
  </si>
  <si>
    <t>13.05.22</t>
  </si>
  <si>
    <t>Rounders</t>
  </si>
  <si>
    <t>westfest(cancelled)</t>
  </si>
  <si>
    <t>Yockleton Church</t>
  </si>
  <si>
    <t>Westbury Church</t>
  </si>
  <si>
    <t>31.05.22</t>
  </si>
  <si>
    <t>Zurich Insurance (cancelled)</t>
  </si>
  <si>
    <t>04.06.22</t>
  </si>
  <si>
    <t>westfest</t>
  </si>
  <si>
    <t>09.06.22</t>
  </si>
  <si>
    <t>16.06.22</t>
  </si>
  <si>
    <t xml:space="preserve">Zurich Insurance </t>
  </si>
  <si>
    <t>22.06.22</t>
  </si>
  <si>
    <t>Info Commissioner</t>
  </si>
  <si>
    <t>29.06.22</t>
  </si>
  <si>
    <t xml:space="preserve">vanessa Treasure </t>
  </si>
  <si>
    <t>Shropshire Council Energy</t>
  </si>
  <si>
    <t xml:space="preserve">Shropshire Council Election </t>
  </si>
  <si>
    <t>13.07.22</t>
  </si>
  <si>
    <t>18.08.22</t>
  </si>
  <si>
    <t>Playsafety</t>
  </si>
  <si>
    <t>11.07.22</t>
  </si>
  <si>
    <t>09.08.22</t>
  </si>
  <si>
    <t>07.09.22</t>
  </si>
  <si>
    <t>09.09.22</t>
  </si>
  <si>
    <t>12.10.22</t>
  </si>
  <si>
    <t>27.10.22</t>
  </si>
  <si>
    <t>10.10.22</t>
  </si>
  <si>
    <t>09.11.22</t>
  </si>
  <si>
    <t>09.12.22</t>
  </si>
  <si>
    <t>01.12.22</t>
  </si>
  <si>
    <t>A E Ellis</t>
  </si>
  <si>
    <t>G Rogers</t>
  </si>
  <si>
    <t>9.01.22</t>
  </si>
  <si>
    <t>12.01.23</t>
  </si>
  <si>
    <t>M Williams</t>
  </si>
  <si>
    <t>12.02.23</t>
  </si>
  <si>
    <t>23.02.23</t>
  </si>
  <si>
    <t>R J Ashley</t>
  </si>
  <si>
    <t>Cumbria Clock Co</t>
  </si>
  <si>
    <t>12.03.23</t>
  </si>
  <si>
    <t>CIL</t>
  </si>
  <si>
    <t>RESERVES  USED IN 2022-2023</t>
  </si>
  <si>
    <t>Friends of Westbury School</t>
  </si>
  <si>
    <t>Used for upgrade to Play Area</t>
  </si>
  <si>
    <t>Operating Reserve</t>
  </si>
  <si>
    <t>Three months expenditure reserve</t>
  </si>
  <si>
    <t>Transparency Fund</t>
  </si>
  <si>
    <t>£ 1849.16 less £588 2017-18, £228 2018-19, £228 2019-20, £499 2019-20, £228 2020-2021 plus  (VAT 257) £228 2021-22 and remainder 2022-2023</t>
  </si>
  <si>
    <t>Election Cost</t>
  </si>
  <si>
    <t>Reserve in event of contested election</t>
  </si>
  <si>
    <t>CIL Monies</t>
  </si>
  <si>
    <t>Play Area fund</t>
  </si>
  <si>
    <t xml:space="preserve">12.05.22 resolved to allocate £25,000 </t>
  </si>
  <si>
    <t>WVH</t>
  </si>
  <si>
    <t>VAS</t>
  </si>
  <si>
    <t>02.03.23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</si>
</sst>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_-[$£-809]* #,##0.00_-;\-[$£-809]* #,##0.00_-;_-[$£-809]* &quot;-&quot;??_-;_-@_-"/>
    <numFmt numFmtId="168" formatCode="&quot;£&quot;#,##0.00_);[Red]\(&quot;£&quot;#,##0.00\)"/>
    <numFmt numFmtId="169" formatCode="&quot;£&quot;#,##0.00;[Red]&quot;£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1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165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164" fontId="5" fillId="5" borderId="7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165" fontId="1" fillId="5" borderId="7" xfId="0" applyNumberFormat="1" applyFont="1" applyFill="1" applyBorder="1" applyAlignment="1">
      <alignment horizontal="center" wrapText="1"/>
    </xf>
    <xf numFmtId="166" fontId="1" fillId="5" borderId="0" xfId="0" applyNumberFormat="1" applyFont="1" applyFill="1" applyAlignment="1">
      <alignment horizontal="right" wrapText="1"/>
    </xf>
    <xf numFmtId="164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44" fontId="1" fillId="0" borderId="7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5" borderId="0" xfId="0" applyNumberFormat="1" applyFont="1" applyFill="1" applyAlignment="1">
      <alignment horizontal="center"/>
    </xf>
    <xf numFmtId="44" fontId="5" fillId="5" borderId="7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5" fillId="5" borderId="7" xfId="0" applyNumberFormat="1" applyFont="1" applyFill="1" applyBorder="1" applyAlignment="1">
      <alignment horizontal="center"/>
    </xf>
    <xf numFmtId="166" fontId="1" fillId="5" borderId="7" xfId="1" applyNumberFormat="1" applyFont="1" applyFill="1" applyBorder="1" applyAlignment="1"/>
    <xf numFmtId="0" fontId="3" fillId="0" borderId="0" xfId="0" applyFont="1"/>
    <xf numFmtId="44" fontId="5" fillId="5" borderId="0" xfId="0" applyNumberFormat="1" applyFont="1" applyFill="1" applyAlignment="1">
      <alignment horizontal="center"/>
    </xf>
    <xf numFmtId="44" fontId="1" fillId="5" borderId="7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left"/>
    </xf>
    <xf numFmtId="164" fontId="1" fillId="5" borderId="7" xfId="0" applyNumberFormat="1" applyFont="1" applyFill="1" applyBorder="1" applyAlignment="1">
      <alignment horizontal="center"/>
    </xf>
    <xf numFmtId="164" fontId="1" fillId="0" borderId="0" xfId="0" applyNumberFormat="1" applyFont="1"/>
    <xf numFmtId="44" fontId="1" fillId="6" borderId="7" xfId="0" applyNumberFormat="1" applyFont="1" applyFill="1" applyBorder="1" applyAlignment="1">
      <alignment horizontal="center"/>
    </xf>
    <xf numFmtId="44" fontId="1" fillId="0" borderId="7" xfId="0" applyNumberFormat="1" applyFont="1" applyBorder="1" applyAlignment="1">
      <alignment horizontal="right"/>
    </xf>
    <xf numFmtId="0" fontId="1" fillId="0" borderId="0" xfId="0" applyFont="1"/>
    <xf numFmtId="44" fontId="4" fillId="5" borderId="0" xfId="0" applyNumberFormat="1" applyFont="1" applyFill="1" applyAlignment="1">
      <alignment horizontal="center"/>
    </xf>
    <xf numFmtId="44" fontId="1" fillId="0" borderId="0" xfId="0" applyNumberFormat="1" applyFont="1"/>
    <xf numFmtId="164" fontId="1" fillId="0" borderId="7" xfId="0" applyNumberFormat="1" applyFont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7" fontId="4" fillId="5" borderId="0" xfId="0" applyNumberFormat="1" applyFont="1" applyFill="1" applyAlignment="1">
      <alignment horizontal="center"/>
    </xf>
    <xf numFmtId="164" fontId="1" fillId="0" borderId="7" xfId="0" applyNumberFormat="1" applyFont="1" applyBorder="1" applyAlignment="1">
      <alignment horizontal="left"/>
    </xf>
    <xf numFmtId="167" fontId="1" fillId="5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8" xfId="0" applyNumberFormat="1" applyFont="1" applyBorder="1"/>
    <xf numFmtId="0" fontId="4" fillId="0" borderId="0" xfId="0" applyFont="1" applyAlignment="1">
      <alignment horizontal="center"/>
    </xf>
    <xf numFmtId="166" fontId="5" fillId="5" borderId="7" xfId="1" applyNumberFormat="1" applyFont="1" applyFill="1" applyBorder="1" applyAlignment="1"/>
    <xf numFmtId="164" fontId="1" fillId="0" borderId="0" xfId="0" applyNumberFormat="1" applyFont="1" applyAlignment="1">
      <alignment horizontal="right"/>
    </xf>
    <xf numFmtId="167" fontId="5" fillId="5" borderId="0" xfId="0" applyNumberFormat="1" applyFont="1" applyFill="1" applyAlignment="1">
      <alignment horizontal="center"/>
    </xf>
    <xf numFmtId="164" fontId="1" fillId="0" borderId="8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center"/>
    </xf>
    <xf numFmtId="166" fontId="4" fillId="5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/>
    </xf>
    <xf numFmtId="164" fontId="4" fillId="7" borderId="2" xfId="0" applyNumberFormat="1" applyFont="1" applyFill="1" applyBorder="1" applyAlignment="1">
      <alignment horizontal="center"/>
    </xf>
    <xf numFmtId="164" fontId="4" fillId="7" borderId="3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4" fillId="7" borderId="5" xfId="0" applyNumberFormat="1" applyFont="1" applyFill="1" applyBorder="1" applyAlignment="1">
      <alignment horizontal="center"/>
    </xf>
    <xf numFmtId="166" fontId="4" fillId="7" borderId="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12" xfId="0" applyNumberFormat="1" applyFont="1" applyFill="1" applyBorder="1"/>
    <xf numFmtId="17" fontId="1" fillId="3" borderId="13" xfId="0" applyNumberFormat="1" applyFont="1" applyFill="1" applyBorder="1" applyAlignment="1">
      <alignment horizontal="center"/>
    </xf>
    <xf numFmtId="17" fontId="1" fillId="3" borderId="11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166" fontId="4" fillId="3" borderId="14" xfId="0" applyNumberFormat="1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8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166" fontId="1" fillId="3" borderId="13" xfId="0" applyNumberFormat="1" applyFont="1" applyFill="1" applyBorder="1" applyAlignment="1">
      <alignment horizontal="right"/>
    </xf>
    <xf numFmtId="168" fontId="1" fillId="3" borderId="13" xfId="0" applyNumberFormat="1" applyFont="1" applyFill="1" applyBorder="1" applyAlignment="1">
      <alignment horizontal="right"/>
    </xf>
    <xf numFmtId="169" fontId="1" fillId="0" borderId="0" xfId="0" applyNumberFormat="1" applyFont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4" fillId="0" borderId="11" xfId="0" applyNumberFormat="1" applyFon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21" xfId="0" applyNumberFormat="1" applyBorder="1"/>
    <xf numFmtId="2" fontId="1" fillId="0" borderId="9" xfId="0" applyNumberFormat="1" applyFont="1" applyBorder="1"/>
    <xf numFmtId="2" fontId="0" fillId="0" borderId="18" xfId="0" applyNumberFormat="1" applyBorder="1"/>
    <xf numFmtId="2" fontId="1" fillId="0" borderId="22" xfId="0" applyNumberFormat="1" applyFont="1" applyBorder="1"/>
    <xf numFmtId="2" fontId="0" fillId="0" borderId="22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1" fillId="0" borderId="0" xfId="0" applyNumberFormat="1" applyFont="1"/>
    <xf numFmtId="2" fontId="0" fillId="0" borderId="0" xfId="0" applyNumberFormat="1"/>
    <xf numFmtId="2" fontId="0" fillId="0" borderId="10" xfId="0" applyNumberFormat="1" applyBorder="1"/>
    <xf numFmtId="2" fontId="7" fillId="0" borderId="9" xfId="0" applyNumberFormat="1" applyFont="1" applyBorder="1"/>
    <xf numFmtId="2" fontId="4" fillId="0" borderId="13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8"/>
  <sheetViews>
    <sheetView tabSelected="1" topLeftCell="A31" zoomScale="70" zoomScaleNormal="70" workbookViewId="0">
      <selection activeCell="K59" sqref="K59"/>
    </sheetView>
  </sheetViews>
  <sheetFormatPr defaultColWidth="8.85546875" defaultRowHeight="12.75" x14ac:dyDescent="0.2"/>
  <cols>
    <col min="1" max="1" width="7.7109375" style="2" customWidth="1"/>
    <col min="2" max="2" width="9.28515625" style="4" customWidth="1"/>
    <col min="3" max="3" width="18.42578125" style="2" bestFit="1" customWidth="1"/>
    <col min="4" max="4" width="15" style="2" customWidth="1"/>
    <col min="5" max="5" width="12.140625" style="2" bestFit="1" customWidth="1"/>
    <col min="6" max="6" width="13.85546875" style="2" customWidth="1"/>
    <col min="7" max="7" width="9.5703125" style="2" customWidth="1"/>
    <col min="8" max="8" width="14.85546875" style="3" customWidth="1"/>
    <col min="9" max="9" width="8.5703125" style="2" customWidth="1"/>
    <col min="10" max="10" width="10.140625" style="4" bestFit="1" customWidth="1"/>
    <col min="11" max="11" width="29.7109375" style="2" customWidth="1"/>
    <col min="12" max="12" width="13.42578125" style="2" customWidth="1"/>
    <col min="13" max="13" width="10.5703125" style="2" customWidth="1"/>
    <col min="14" max="14" width="14" style="2" bestFit="1" customWidth="1"/>
    <col min="15" max="15" width="13.28515625" style="2" bestFit="1" customWidth="1"/>
    <col min="16" max="16" width="11.5703125" style="2" bestFit="1" customWidth="1"/>
    <col min="17" max="17" width="14.42578125" style="1" bestFit="1" customWidth="1"/>
    <col min="18" max="18" width="15.42578125" style="2" customWidth="1"/>
    <col min="19" max="22" width="8.85546875" style="2"/>
    <col min="23" max="23" width="9.42578125" style="2" customWidth="1"/>
    <col min="24" max="16384" width="8.85546875" style="2"/>
  </cols>
  <sheetData>
    <row r="1" spans="1:23" x14ac:dyDescent="0.2">
      <c r="A1" s="125" t="s">
        <v>1</v>
      </c>
      <c r="B1" s="125"/>
      <c r="C1" s="125"/>
      <c r="D1" s="125"/>
      <c r="E1" s="125"/>
      <c r="F1" s="125"/>
      <c r="G1" s="125"/>
      <c r="H1" s="7"/>
      <c r="I1" s="125" t="s">
        <v>27</v>
      </c>
      <c r="J1" s="125"/>
      <c r="K1" s="125"/>
      <c r="L1" s="125"/>
      <c r="M1" s="125"/>
      <c r="N1" s="125"/>
      <c r="O1" s="125"/>
      <c r="P1" s="125"/>
    </row>
    <row r="2" spans="1:23" ht="13.5" thickBot="1" x14ac:dyDescent="0.25">
      <c r="A2" s="125"/>
      <c r="B2" s="125"/>
      <c r="C2" s="125"/>
      <c r="D2" s="125"/>
      <c r="E2" s="125"/>
      <c r="F2" s="125"/>
      <c r="G2" s="125"/>
      <c r="H2" s="7"/>
      <c r="I2" s="125"/>
      <c r="J2" s="125"/>
      <c r="K2" s="125"/>
      <c r="L2" s="125"/>
      <c r="M2" s="125"/>
      <c r="N2" s="125"/>
      <c r="O2" s="125"/>
      <c r="P2" s="125"/>
    </row>
    <row r="3" spans="1:23" ht="13.5" thickBot="1" x14ac:dyDescent="0.25">
      <c r="A3" s="126" t="s">
        <v>2</v>
      </c>
      <c r="B3" s="127"/>
      <c r="C3" s="127"/>
      <c r="D3" s="127"/>
      <c r="E3" s="127"/>
      <c r="F3" s="127"/>
      <c r="G3" s="127"/>
      <c r="H3" s="8"/>
      <c r="I3" s="126" t="s">
        <v>3</v>
      </c>
      <c r="J3" s="127"/>
      <c r="K3" s="127"/>
      <c r="L3" s="127"/>
      <c r="M3" s="127"/>
      <c r="N3" s="127"/>
      <c r="O3" s="127"/>
      <c r="P3" s="127"/>
      <c r="Q3" s="9" t="s">
        <v>43</v>
      </c>
      <c r="R3" s="10">
        <v>33915.230000000003</v>
      </c>
    </row>
    <row r="4" spans="1:23" s="20" customFormat="1" ht="25.5" x14ac:dyDescent="0.2">
      <c r="A4" s="11" t="s">
        <v>4</v>
      </c>
      <c r="B4" s="12" t="s">
        <v>5</v>
      </c>
      <c r="C4" s="13" t="s">
        <v>6</v>
      </c>
      <c r="D4" s="14" t="s">
        <v>7</v>
      </c>
      <c r="E4" s="13" t="s">
        <v>8</v>
      </c>
      <c r="F4" s="14" t="s">
        <v>9</v>
      </c>
      <c r="G4" s="13" t="s">
        <v>10</v>
      </c>
      <c r="H4" s="15" t="s">
        <v>44</v>
      </c>
      <c r="I4" s="13" t="s">
        <v>4</v>
      </c>
      <c r="J4" s="12" t="s">
        <v>11</v>
      </c>
      <c r="K4" s="13" t="s">
        <v>6</v>
      </c>
      <c r="L4" s="11" t="s">
        <v>22</v>
      </c>
      <c r="M4" s="13" t="s">
        <v>12</v>
      </c>
      <c r="N4" s="13" t="s">
        <v>13</v>
      </c>
      <c r="O4" s="16" t="s">
        <v>14</v>
      </c>
      <c r="P4" s="17" t="s">
        <v>15</v>
      </c>
      <c r="Q4" s="18" t="s">
        <v>45</v>
      </c>
      <c r="R4" s="19"/>
    </row>
    <row r="5" spans="1:23" s="20" customFormat="1" x14ac:dyDescent="0.2">
      <c r="A5" s="21" t="s">
        <v>30</v>
      </c>
      <c r="B5" s="22" t="s">
        <v>31</v>
      </c>
      <c r="C5" s="20" t="s">
        <v>32</v>
      </c>
      <c r="D5" s="23"/>
      <c r="E5" s="20">
        <v>223.7</v>
      </c>
      <c r="F5" s="23"/>
      <c r="G5" s="24"/>
      <c r="H5" s="25">
        <f>SUM(D5:F5)</f>
        <v>223.7</v>
      </c>
      <c r="I5" s="26"/>
      <c r="J5" s="22"/>
      <c r="L5" s="27"/>
      <c r="O5" s="28"/>
      <c r="P5" s="29"/>
      <c r="Q5" s="30"/>
      <c r="R5" s="31">
        <f>SUM(R3+H5-Q5)</f>
        <v>34138.93</v>
      </c>
    </row>
    <row r="6" spans="1:23" ht="15" x14ac:dyDescent="0.25">
      <c r="A6" s="32" t="s">
        <v>46</v>
      </c>
      <c r="B6" s="33" t="s">
        <v>24</v>
      </c>
      <c r="C6" s="34" t="s">
        <v>26</v>
      </c>
      <c r="D6" s="35">
        <v>14251</v>
      </c>
      <c r="E6" s="36"/>
      <c r="F6" s="35"/>
      <c r="G6" s="37"/>
      <c r="H6" s="38">
        <f>SUM(D6:F6)</f>
        <v>14251</v>
      </c>
      <c r="I6" s="39" t="s">
        <v>47</v>
      </c>
      <c r="J6" s="33">
        <v>1141</v>
      </c>
      <c r="K6" s="34" t="s">
        <v>34</v>
      </c>
      <c r="L6" s="32">
        <v>529.1</v>
      </c>
      <c r="M6" s="3">
        <v>92.83</v>
      </c>
      <c r="N6" s="3"/>
      <c r="O6" s="40"/>
      <c r="P6" s="41"/>
      <c r="Q6" s="42">
        <f>SUM(L6:O6)</f>
        <v>621.93000000000006</v>
      </c>
      <c r="R6" s="43">
        <f t="shared" ref="R6:R58" si="0">SUM(R5+H6-Q6)</f>
        <v>47768</v>
      </c>
      <c r="T6" s="44"/>
      <c r="U6"/>
      <c r="V6"/>
      <c r="W6"/>
    </row>
    <row r="7" spans="1:23" ht="15" x14ac:dyDescent="0.25">
      <c r="A7" s="32" t="s">
        <v>48</v>
      </c>
      <c r="B7" s="33" t="s">
        <v>24</v>
      </c>
      <c r="C7" s="34" t="s">
        <v>26</v>
      </c>
      <c r="D7" s="35"/>
      <c r="E7" s="36"/>
      <c r="F7" s="35">
        <v>4515.32</v>
      </c>
      <c r="G7" s="37"/>
      <c r="H7" s="38">
        <f t="shared" ref="H7:H49" si="1">SUM(D7:F7)</f>
        <v>4515.32</v>
      </c>
      <c r="I7" s="39" t="s">
        <v>47</v>
      </c>
      <c r="J7" s="33">
        <v>1142</v>
      </c>
      <c r="K7" s="34" t="s">
        <v>28</v>
      </c>
      <c r="L7" s="32"/>
      <c r="M7" s="3">
        <v>12</v>
      </c>
      <c r="N7" s="3"/>
      <c r="O7" s="40"/>
      <c r="P7" s="41"/>
      <c r="Q7" s="42">
        <f t="shared" ref="Q7:Q48" si="2">SUM(L7:O7)</f>
        <v>12</v>
      </c>
      <c r="R7" s="43">
        <f t="shared" si="0"/>
        <v>52271.32</v>
      </c>
      <c r="T7" s="44"/>
      <c r="U7"/>
      <c r="V7"/>
      <c r="W7"/>
    </row>
    <row r="8" spans="1:23" ht="15" x14ac:dyDescent="0.25">
      <c r="A8" s="32" t="s">
        <v>49</v>
      </c>
      <c r="B8" s="33">
        <v>1</v>
      </c>
      <c r="C8" s="34" t="s">
        <v>23</v>
      </c>
      <c r="D8" s="35"/>
      <c r="E8" s="36"/>
      <c r="F8" s="35"/>
      <c r="G8" s="45">
        <v>0.02</v>
      </c>
      <c r="H8" s="46">
        <f t="shared" si="1"/>
        <v>0</v>
      </c>
      <c r="I8" s="39" t="s">
        <v>47</v>
      </c>
      <c r="J8" s="33">
        <v>1143</v>
      </c>
      <c r="K8" s="47" t="s">
        <v>50</v>
      </c>
      <c r="L8" s="32"/>
      <c r="M8" s="3"/>
      <c r="N8" s="3"/>
      <c r="O8" s="40"/>
      <c r="P8" s="41"/>
      <c r="Q8" s="48">
        <f t="shared" si="2"/>
        <v>0</v>
      </c>
      <c r="R8" s="43">
        <f t="shared" si="0"/>
        <v>52271.32</v>
      </c>
      <c r="T8" s="44"/>
      <c r="U8"/>
      <c r="V8"/>
      <c r="W8"/>
    </row>
    <row r="9" spans="1:23" ht="15" x14ac:dyDescent="0.25">
      <c r="A9" s="32"/>
      <c r="B9" s="33"/>
      <c r="C9" s="49"/>
      <c r="D9" s="50"/>
      <c r="E9" s="36"/>
      <c r="F9" s="51"/>
      <c r="G9" s="37"/>
      <c r="H9" s="46">
        <f t="shared" si="1"/>
        <v>0</v>
      </c>
      <c r="I9" s="39" t="s">
        <v>47</v>
      </c>
      <c r="J9" s="33">
        <v>1144</v>
      </c>
      <c r="K9" s="34" t="s">
        <v>51</v>
      </c>
      <c r="L9" s="32"/>
      <c r="M9" s="3"/>
      <c r="N9" s="3"/>
      <c r="O9" s="40">
        <v>110</v>
      </c>
      <c r="P9" s="41"/>
      <c r="Q9" s="42">
        <f t="shared" si="2"/>
        <v>110</v>
      </c>
      <c r="R9" s="43">
        <f t="shared" si="0"/>
        <v>52161.32</v>
      </c>
      <c r="T9"/>
      <c r="U9"/>
      <c r="V9"/>
    </row>
    <row r="10" spans="1:23" ht="15" x14ac:dyDescent="0.25">
      <c r="A10" s="21"/>
      <c r="B10" s="33"/>
      <c r="C10" s="52"/>
      <c r="D10" s="35"/>
      <c r="E10" s="36"/>
      <c r="F10" s="35"/>
      <c r="G10" s="37"/>
      <c r="H10" s="46">
        <f t="shared" si="1"/>
        <v>0</v>
      </c>
      <c r="I10" s="39" t="s">
        <v>47</v>
      </c>
      <c r="J10" s="33">
        <v>1145</v>
      </c>
      <c r="K10" s="34" t="s">
        <v>52</v>
      </c>
      <c r="L10" s="32"/>
      <c r="M10" s="3"/>
      <c r="N10" s="3">
        <v>281</v>
      </c>
      <c r="O10" s="40"/>
      <c r="P10" s="41"/>
      <c r="Q10" s="42">
        <f t="shared" si="2"/>
        <v>281</v>
      </c>
      <c r="R10" s="43">
        <f t="shared" si="0"/>
        <v>51880.32</v>
      </c>
      <c r="T10"/>
      <c r="U10"/>
      <c r="V10"/>
    </row>
    <row r="11" spans="1:23" ht="15" x14ac:dyDescent="0.25">
      <c r="A11" s="21"/>
      <c r="B11" s="33"/>
      <c r="C11" s="52"/>
      <c r="D11" s="35"/>
      <c r="E11" s="36"/>
      <c r="F11" s="35"/>
      <c r="G11" s="37"/>
      <c r="H11" s="46">
        <f t="shared" si="1"/>
        <v>0</v>
      </c>
      <c r="I11" s="39" t="s">
        <v>47</v>
      </c>
      <c r="J11" s="33">
        <v>1146</v>
      </c>
      <c r="K11" s="34" t="s">
        <v>53</v>
      </c>
      <c r="L11" s="32"/>
      <c r="M11" s="3"/>
      <c r="N11" s="3"/>
      <c r="O11" s="40">
        <v>60</v>
      </c>
      <c r="P11" s="41"/>
      <c r="Q11" s="42">
        <f t="shared" si="2"/>
        <v>60</v>
      </c>
      <c r="R11" s="43">
        <f t="shared" si="0"/>
        <v>51820.32</v>
      </c>
      <c r="T11" s="52"/>
      <c r="U11"/>
      <c r="V11"/>
    </row>
    <row r="12" spans="1:23" ht="15" x14ac:dyDescent="0.25">
      <c r="A12" s="21"/>
      <c r="B12" s="33"/>
      <c r="C12" s="52"/>
      <c r="D12" s="35"/>
      <c r="E12" s="36"/>
      <c r="F12" s="35"/>
      <c r="G12" s="53"/>
      <c r="H12" s="46">
        <f t="shared" si="1"/>
        <v>0</v>
      </c>
      <c r="I12" s="39" t="s">
        <v>47</v>
      </c>
      <c r="J12" s="33">
        <v>1147</v>
      </c>
      <c r="K12" s="34" t="s">
        <v>54</v>
      </c>
      <c r="L12" s="32"/>
      <c r="M12" s="3"/>
      <c r="N12" s="3"/>
      <c r="O12" s="40">
        <v>10</v>
      </c>
      <c r="P12" s="41"/>
      <c r="Q12" s="42">
        <f t="shared" si="2"/>
        <v>10</v>
      </c>
      <c r="R12" s="43">
        <f t="shared" si="0"/>
        <v>51810.32</v>
      </c>
      <c r="T12"/>
      <c r="U12"/>
      <c r="V12"/>
    </row>
    <row r="13" spans="1:23" ht="15" x14ac:dyDescent="0.25">
      <c r="A13" s="21" t="s">
        <v>29</v>
      </c>
      <c r="B13" s="33">
        <v>2</v>
      </c>
      <c r="C13" s="52" t="s">
        <v>23</v>
      </c>
      <c r="D13" s="35"/>
      <c r="E13" s="36"/>
      <c r="F13" s="35"/>
      <c r="G13" s="45">
        <v>0.02</v>
      </c>
      <c r="H13" s="46">
        <f t="shared" si="1"/>
        <v>0</v>
      </c>
      <c r="I13" s="39" t="s">
        <v>47</v>
      </c>
      <c r="J13" s="33">
        <v>1148</v>
      </c>
      <c r="K13" s="34" t="s">
        <v>55</v>
      </c>
      <c r="L13" s="32"/>
      <c r="M13" s="3"/>
      <c r="N13" s="3"/>
      <c r="O13" s="40">
        <v>576.54999999999995</v>
      </c>
      <c r="P13" s="41"/>
      <c r="Q13" s="42">
        <f t="shared" si="2"/>
        <v>576.54999999999995</v>
      </c>
      <c r="R13" s="43">
        <f t="shared" si="0"/>
        <v>51233.77</v>
      </c>
      <c r="T13"/>
      <c r="U13"/>
      <c r="V13"/>
    </row>
    <row r="14" spans="1:23" ht="15" x14ac:dyDescent="0.25">
      <c r="A14" s="32" t="s">
        <v>56</v>
      </c>
      <c r="B14" s="33">
        <v>2076</v>
      </c>
      <c r="C14" s="49" t="s">
        <v>57</v>
      </c>
      <c r="D14" s="35"/>
      <c r="E14" s="54"/>
      <c r="F14" s="35">
        <v>50</v>
      </c>
      <c r="G14" s="37"/>
      <c r="H14" s="38">
        <v>50</v>
      </c>
      <c r="I14" s="39" t="s">
        <v>56</v>
      </c>
      <c r="J14" s="33">
        <v>1149</v>
      </c>
      <c r="K14" s="47" t="s">
        <v>58</v>
      </c>
      <c r="L14" s="32"/>
      <c r="M14" s="3"/>
      <c r="N14" s="3"/>
      <c r="O14" s="40"/>
      <c r="P14" s="41"/>
      <c r="Q14" s="48">
        <f t="shared" si="2"/>
        <v>0</v>
      </c>
      <c r="R14" s="43">
        <f t="shared" si="0"/>
        <v>51283.77</v>
      </c>
      <c r="T14"/>
      <c r="U14"/>
      <c r="V14"/>
    </row>
    <row r="15" spans="1:23" ht="15" x14ac:dyDescent="0.25">
      <c r="A15" s="32"/>
      <c r="B15" s="33"/>
      <c r="C15" s="49"/>
      <c r="D15" s="35"/>
      <c r="E15" s="36"/>
      <c r="F15" s="35"/>
      <c r="G15" s="53"/>
      <c r="H15" s="46">
        <f t="shared" si="1"/>
        <v>0</v>
      </c>
      <c r="I15" s="39" t="s">
        <v>56</v>
      </c>
      <c r="J15" s="33">
        <v>1150</v>
      </c>
      <c r="K15" s="34" t="s">
        <v>59</v>
      </c>
      <c r="L15" s="32"/>
      <c r="M15" s="3"/>
      <c r="N15" s="3"/>
      <c r="O15" s="40">
        <v>500</v>
      </c>
      <c r="P15" s="41"/>
      <c r="Q15" s="42">
        <f t="shared" si="2"/>
        <v>500</v>
      </c>
      <c r="R15" s="43">
        <f t="shared" si="0"/>
        <v>50783.77</v>
      </c>
      <c r="T15"/>
      <c r="U15"/>
      <c r="V15"/>
    </row>
    <row r="16" spans="1:23" ht="15" x14ac:dyDescent="0.25">
      <c r="A16" s="32"/>
      <c r="B16" s="33"/>
      <c r="C16" s="49"/>
      <c r="D16" s="35"/>
      <c r="E16" s="36"/>
      <c r="F16" s="35"/>
      <c r="G16" s="37"/>
      <c r="H16" s="46">
        <f t="shared" si="1"/>
        <v>0</v>
      </c>
      <c r="I16" s="39" t="s">
        <v>56</v>
      </c>
      <c r="J16" s="33">
        <v>1151</v>
      </c>
      <c r="K16" s="34" t="s">
        <v>60</v>
      </c>
      <c r="L16" s="32"/>
      <c r="M16" s="3"/>
      <c r="N16" s="3"/>
      <c r="O16" s="40">
        <v>500</v>
      </c>
      <c r="P16" s="41"/>
      <c r="Q16" s="42">
        <f t="shared" si="2"/>
        <v>500</v>
      </c>
      <c r="R16" s="43">
        <f t="shared" si="0"/>
        <v>50283.77</v>
      </c>
      <c r="T16"/>
      <c r="U16"/>
      <c r="V16"/>
    </row>
    <row r="17" spans="1:22" ht="15" x14ac:dyDescent="0.25">
      <c r="A17" s="32"/>
      <c r="B17" s="33"/>
      <c r="C17" s="49"/>
      <c r="D17" s="35"/>
      <c r="E17" s="36"/>
      <c r="F17" s="35"/>
      <c r="G17" s="37"/>
      <c r="H17" s="46">
        <f t="shared" si="1"/>
        <v>0</v>
      </c>
      <c r="I17" s="39" t="s">
        <v>61</v>
      </c>
      <c r="J17" s="33">
        <v>1152</v>
      </c>
      <c r="K17" s="47" t="s">
        <v>62</v>
      </c>
      <c r="L17" s="32"/>
      <c r="M17" s="3"/>
      <c r="N17" s="3"/>
      <c r="O17" s="40"/>
      <c r="P17" s="41"/>
      <c r="Q17" s="48">
        <f t="shared" si="2"/>
        <v>0</v>
      </c>
      <c r="R17" s="43">
        <f t="shared" si="0"/>
        <v>50283.77</v>
      </c>
      <c r="T17"/>
      <c r="U17"/>
      <c r="V17"/>
    </row>
    <row r="18" spans="1:22" ht="15" x14ac:dyDescent="0.25">
      <c r="A18" s="32"/>
      <c r="B18" s="33"/>
      <c r="C18" s="49"/>
      <c r="D18" s="35"/>
      <c r="E18" s="36"/>
      <c r="F18" s="35"/>
      <c r="G18" s="37"/>
      <c r="H18" s="46">
        <f t="shared" si="1"/>
        <v>0</v>
      </c>
      <c r="I18" s="39" t="s">
        <v>63</v>
      </c>
      <c r="J18" s="33">
        <v>1153</v>
      </c>
      <c r="K18" s="34" t="s">
        <v>64</v>
      </c>
      <c r="L18" s="32"/>
      <c r="M18" s="3"/>
      <c r="N18" s="3"/>
      <c r="O18" s="40">
        <v>500</v>
      </c>
      <c r="P18" s="41"/>
      <c r="Q18" s="42">
        <f t="shared" si="2"/>
        <v>500</v>
      </c>
      <c r="R18" s="43">
        <f t="shared" si="0"/>
        <v>49783.77</v>
      </c>
      <c r="T18"/>
      <c r="U18"/>
      <c r="V18"/>
    </row>
    <row r="19" spans="1:22" ht="15" x14ac:dyDescent="0.25">
      <c r="A19" s="32" t="s">
        <v>65</v>
      </c>
      <c r="B19" s="33">
        <v>3</v>
      </c>
      <c r="C19" s="49" t="s">
        <v>23</v>
      </c>
      <c r="D19" s="55"/>
      <c r="E19" s="3"/>
      <c r="F19" s="55"/>
      <c r="G19" s="56">
        <v>0.02</v>
      </c>
      <c r="H19" s="46">
        <f t="shared" si="1"/>
        <v>0</v>
      </c>
      <c r="I19" s="39" t="s">
        <v>66</v>
      </c>
      <c r="J19" s="33">
        <v>1154</v>
      </c>
      <c r="K19" s="34" t="s">
        <v>67</v>
      </c>
      <c r="L19" s="32"/>
      <c r="M19" s="3">
        <v>608.48</v>
      </c>
      <c r="N19" s="3"/>
      <c r="O19" s="40"/>
      <c r="P19" s="41"/>
      <c r="Q19" s="42">
        <f t="shared" si="2"/>
        <v>608.48</v>
      </c>
      <c r="R19" s="43">
        <f t="shared" si="0"/>
        <v>49175.289999999994</v>
      </c>
      <c r="T19"/>
      <c r="U19"/>
      <c r="V19"/>
    </row>
    <row r="20" spans="1:22" ht="15" x14ac:dyDescent="0.25">
      <c r="A20" s="32"/>
      <c r="B20" s="33"/>
      <c r="C20" s="49"/>
      <c r="D20" s="55"/>
      <c r="E20" s="3"/>
      <c r="F20" s="55"/>
      <c r="G20" s="57"/>
      <c r="H20" s="46">
        <f t="shared" si="1"/>
        <v>0</v>
      </c>
      <c r="I20" s="39" t="s">
        <v>68</v>
      </c>
      <c r="J20" s="33">
        <v>1155</v>
      </c>
      <c r="K20" s="34" t="s">
        <v>69</v>
      </c>
      <c r="L20" s="32"/>
      <c r="M20" s="3">
        <v>40</v>
      </c>
      <c r="N20" s="3"/>
      <c r="O20" s="40"/>
      <c r="P20" s="41"/>
      <c r="Q20" s="42">
        <v>40</v>
      </c>
      <c r="R20" s="43">
        <f t="shared" si="0"/>
        <v>49135.289999999994</v>
      </c>
      <c r="T20" s="52"/>
      <c r="U20"/>
      <c r="V20"/>
    </row>
    <row r="21" spans="1:22" ht="15" x14ac:dyDescent="0.25">
      <c r="A21" s="32"/>
      <c r="B21" s="33"/>
      <c r="C21" s="49"/>
      <c r="D21" s="55"/>
      <c r="E21" s="3"/>
      <c r="F21" s="58"/>
      <c r="G21" s="57"/>
      <c r="H21" s="46">
        <f t="shared" si="1"/>
        <v>0</v>
      </c>
      <c r="I21" s="39" t="s">
        <v>70</v>
      </c>
      <c r="J21" s="33">
        <v>1156</v>
      </c>
      <c r="K21" s="34" t="s">
        <v>34</v>
      </c>
      <c r="L21" s="32">
        <v>529.1</v>
      </c>
      <c r="M21" s="3">
        <v>39.56</v>
      </c>
      <c r="N21" s="3"/>
      <c r="O21" s="40"/>
      <c r="P21" s="41"/>
      <c r="Q21" s="42">
        <f t="shared" si="2"/>
        <v>568.66000000000008</v>
      </c>
      <c r="R21" s="43">
        <f t="shared" si="0"/>
        <v>48566.62999999999</v>
      </c>
      <c r="T21"/>
      <c r="U21"/>
      <c r="V21"/>
    </row>
    <row r="22" spans="1:22" ht="15" x14ac:dyDescent="0.25">
      <c r="A22" s="32"/>
      <c r="B22" s="33"/>
      <c r="C22" s="49"/>
      <c r="D22" s="55"/>
      <c r="E22" s="3"/>
      <c r="F22" s="55"/>
      <c r="G22" s="59"/>
      <c r="H22" s="46">
        <f t="shared" si="1"/>
        <v>0</v>
      </c>
      <c r="I22" s="39" t="s">
        <v>70</v>
      </c>
      <c r="J22" s="33">
        <v>1157</v>
      </c>
      <c r="K22" s="34" t="s">
        <v>51</v>
      </c>
      <c r="L22" s="32"/>
      <c r="M22" s="3"/>
      <c r="N22" s="3"/>
      <c r="O22" s="40">
        <v>111.09</v>
      </c>
      <c r="P22" s="41"/>
      <c r="Q22" s="42">
        <f t="shared" si="2"/>
        <v>111.09</v>
      </c>
      <c r="R22" s="43">
        <f t="shared" si="0"/>
        <v>48455.539999999994</v>
      </c>
      <c r="T22"/>
      <c r="U22"/>
      <c r="V22"/>
    </row>
    <row r="23" spans="1:22" ht="15" x14ac:dyDescent="0.25">
      <c r="A23" s="32"/>
      <c r="B23" s="33"/>
      <c r="C23" s="49"/>
      <c r="D23" s="55"/>
      <c r="E23" s="3"/>
      <c r="F23" s="55"/>
      <c r="G23" s="59"/>
      <c r="H23" s="46">
        <f t="shared" si="1"/>
        <v>0</v>
      </c>
      <c r="I23" s="39" t="s">
        <v>70</v>
      </c>
      <c r="J23" s="33">
        <v>1158</v>
      </c>
      <c r="K23" s="60" t="s">
        <v>71</v>
      </c>
      <c r="L23" s="3"/>
      <c r="M23" s="3"/>
      <c r="N23" s="3"/>
      <c r="O23" s="3">
        <v>81.38</v>
      </c>
      <c r="P23" s="41">
        <v>13.56</v>
      </c>
      <c r="Q23" s="42">
        <f t="shared" si="2"/>
        <v>81.38</v>
      </c>
      <c r="R23" s="43">
        <f t="shared" si="0"/>
        <v>48374.159999999996</v>
      </c>
      <c r="T23"/>
      <c r="U23"/>
      <c r="V23"/>
    </row>
    <row r="24" spans="1:22" ht="15" x14ac:dyDescent="0.25">
      <c r="A24" s="32"/>
      <c r="B24" s="33"/>
      <c r="C24" s="49"/>
      <c r="D24" s="55"/>
      <c r="E24" s="3"/>
      <c r="F24" s="55"/>
      <c r="G24" s="61"/>
      <c r="H24" s="46">
        <f t="shared" si="1"/>
        <v>0</v>
      </c>
      <c r="I24" s="39" t="s">
        <v>70</v>
      </c>
      <c r="J24" s="33">
        <v>1159</v>
      </c>
      <c r="K24" s="60" t="s">
        <v>72</v>
      </c>
      <c r="L24" s="3"/>
      <c r="M24" s="3"/>
      <c r="N24" s="3"/>
      <c r="O24" s="3">
        <v>145.66</v>
      </c>
      <c r="P24" s="41">
        <v>24.28</v>
      </c>
      <c r="Q24" s="42">
        <f t="shared" si="2"/>
        <v>145.66</v>
      </c>
      <c r="R24" s="43">
        <f t="shared" si="0"/>
        <v>48228.499999999993</v>
      </c>
      <c r="T24"/>
      <c r="U24"/>
      <c r="V24"/>
    </row>
    <row r="25" spans="1:22" ht="15" x14ac:dyDescent="0.25">
      <c r="A25" s="32"/>
      <c r="B25" s="33"/>
      <c r="C25" s="49"/>
      <c r="D25" s="55"/>
      <c r="E25" s="3"/>
      <c r="F25" s="55"/>
      <c r="G25" s="61"/>
      <c r="H25" s="46">
        <f t="shared" si="1"/>
        <v>0</v>
      </c>
      <c r="I25" s="39" t="s">
        <v>70</v>
      </c>
      <c r="J25" s="33">
        <v>1160</v>
      </c>
      <c r="K25" s="60" t="s">
        <v>73</v>
      </c>
      <c r="L25" s="3"/>
      <c r="M25" s="3"/>
      <c r="N25" s="3"/>
      <c r="O25" s="3">
        <v>200</v>
      </c>
      <c r="P25" s="41"/>
      <c r="Q25" s="42">
        <f t="shared" si="2"/>
        <v>200</v>
      </c>
      <c r="R25" s="43">
        <f t="shared" si="0"/>
        <v>48028.499999999993</v>
      </c>
      <c r="T25"/>
      <c r="U25"/>
      <c r="V25"/>
    </row>
    <row r="26" spans="1:22" ht="15" x14ac:dyDescent="0.25">
      <c r="A26" s="32"/>
      <c r="B26" s="33"/>
      <c r="C26" s="49"/>
      <c r="D26" s="55"/>
      <c r="E26" s="3"/>
      <c r="F26" s="55"/>
      <c r="G26" s="57"/>
      <c r="H26" s="46">
        <f t="shared" si="1"/>
        <v>0</v>
      </c>
      <c r="I26" s="39" t="s">
        <v>70</v>
      </c>
      <c r="J26" s="33">
        <v>1161</v>
      </c>
      <c r="K26" s="62" t="s">
        <v>28</v>
      </c>
      <c r="M26" s="63">
        <v>12</v>
      </c>
      <c r="O26" s="5">
        <v>500</v>
      </c>
      <c r="P26" s="41"/>
      <c r="Q26" s="42">
        <f t="shared" si="2"/>
        <v>512</v>
      </c>
      <c r="R26" s="43">
        <f t="shared" si="0"/>
        <v>47516.499999999993</v>
      </c>
      <c r="T26"/>
      <c r="U26"/>
      <c r="V26"/>
    </row>
    <row r="27" spans="1:22" ht="15" x14ac:dyDescent="0.25">
      <c r="A27" s="32"/>
      <c r="B27" s="33"/>
      <c r="C27" s="49"/>
      <c r="D27" s="55"/>
      <c r="E27" s="3"/>
      <c r="F27" s="55"/>
      <c r="G27" s="57"/>
      <c r="H27" s="46">
        <f t="shared" si="1"/>
        <v>0</v>
      </c>
      <c r="I27" s="39" t="s">
        <v>74</v>
      </c>
      <c r="J27" s="33">
        <v>1162</v>
      </c>
      <c r="K27" s="64" t="s">
        <v>33</v>
      </c>
      <c r="L27" s="32"/>
      <c r="M27" s="3"/>
      <c r="N27" s="3"/>
      <c r="O27" s="65">
        <v>999</v>
      </c>
      <c r="P27" s="41"/>
      <c r="Q27" s="42">
        <f t="shared" si="2"/>
        <v>999</v>
      </c>
      <c r="R27" s="43">
        <f t="shared" si="0"/>
        <v>46517.499999999993</v>
      </c>
      <c r="T27"/>
      <c r="U27"/>
      <c r="V27"/>
    </row>
    <row r="28" spans="1:22" ht="15" x14ac:dyDescent="0.25">
      <c r="A28" s="32"/>
      <c r="B28" s="33"/>
      <c r="C28" s="49"/>
      <c r="D28" s="55"/>
      <c r="E28" s="3"/>
      <c r="F28" s="55"/>
      <c r="G28" s="53"/>
      <c r="H28" s="46">
        <f t="shared" si="1"/>
        <v>0</v>
      </c>
      <c r="I28" s="39" t="s">
        <v>75</v>
      </c>
      <c r="J28" s="33">
        <v>1163</v>
      </c>
      <c r="K28" s="34" t="s">
        <v>76</v>
      </c>
      <c r="L28" s="32"/>
      <c r="M28" s="3"/>
      <c r="N28" s="3"/>
      <c r="O28" s="40">
        <v>176.4</v>
      </c>
      <c r="P28" s="41">
        <v>29.4</v>
      </c>
      <c r="Q28" s="42">
        <f t="shared" si="2"/>
        <v>176.4</v>
      </c>
      <c r="R28" s="43">
        <f t="shared" si="0"/>
        <v>46341.099999999991</v>
      </c>
      <c r="S28" s="66"/>
      <c r="T28"/>
      <c r="U28"/>
      <c r="V28"/>
    </row>
    <row r="29" spans="1:22" ht="15" x14ac:dyDescent="0.25">
      <c r="A29" s="32" t="s">
        <v>77</v>
      </c>
      <c r="B29" s="33">
        <v>4</v>
      </c>
      <c r="C29" s="49" t="s">
        <v>23</v>
      </c>
      <c r="D29" s="55"/>
      <c r="E29" s="3"/>
      <c r="F29" s="55"/>
      <c r="G29" s="45">
        <v>0.02</v>
      </c>
      <c r="H29" s="46">
        <f t="shared" si="1"/>
        <v>0</v>
      </c>
      <c r="I29" s="39" t="s">
        <v>75</v>
      </c>
      <c r="J29" s="33">
        <v>1164</v>
      </c>
      <c r="K29" s="34" t="s">
        <v>35</v>
      </c>
      <c r="L29" s="32"/>
      <c r="M29" s="3"/>
      <c r="N29" s="3"/>
      <c r="O29" s="40">
        <v>6073.5</v>
      </c>
      <c r="P29" s="41">
        <v>1012.25</v>
      </c>
      <c r="Q29" s="42">
        <f t="shared" si="2"/>
        <v>6073.5</v>
      </c>
      <c r="R29" s="43">
        <f t="shared" si="0"/>
        <v>40267.599999999991</v>
      </c>
      <c r="S29" s="66"/>
      <c r="T29"/>
      <c r="U29"/>
      <c r="V29"/>
    </row>
    <row r="30" spans="1:22" ht="15" x14ac:dyDescent="0.25">
      <c r="A30" s="32" t="s">
        <v>78</v>
      </c>
      <c r="B30" s="33">
        <v>5</v>
      </c>
      <c r="C30" s="49" t="s">
        <v>23</v>
      </c>
      <c r="D30" s="55"/>
      <c r="E30" s="3"/>
      <c r="F30" s="55"/>
      <c r="G30" s="45">
        <v>0.08</v>
      </c>
      <c r="H30" s="46">
        <f t="shared" si="1"/>
        <v>0</v>
      </c>
      <c r="I30" s="39" t="s">
        <v>79</v>
      </c>
      <c r="J30" s="33">
        <v>1165</v>
      </c>
      <c r="K30" s="34" t="s">
        <v>34</v>
      </c>
      <c r="L30" s="32">
        <v>529.1</v>
      </c>
      <c r="M30" s="3">
        <v>47.6</v>
      </c>
      <c r="N30" s="3"/>
      <c r="O30" s="40"/>
      <c r="P30" s="41"/>
      <c r="Q30" s="42">
        <f t="shared" si="2"/>
        <v>576.70000000000005</v>
      </c>
      <c r="R30" s="43">
        <f t="shared" si="0"/>
        <v>39690.899999999994</v>
      </c>
      <c r="S30" s="66"/>
      <c r="T30"/>
      <c r="U30"/>
      <c r="V30"/>
    </row>
    <row r="31" spans="1:22" ht="15" x14ac:dyDescent="0.25">
      <c r="A31" s="32"/>
      <c r="B31" s="33"/>
      <c r="C31" s="49"/>
      <c r="D31" s="55"/>
      <c r="E31" s="3"/>
      <c r="F31" s="55"/>
      <c r="G31" s="57"/>
      <c r="H31" s="46">
        <f t="shared" si="1"/>
        <v>0</v>
      </c>
      <c r="I31" s="39" t="s">
        <v>79</v>
      </c>
      <c r="J31" s="33">
        <v>1166</v>
      </c>
      <c r="K31" s="34" t="s">
        <v>28</v>
      </c>
      <c r="L31" s="32"/>
      <c r="M31" s="3">
        <v>12</v>
      </c>
      <c r="N31" s="3"/>
      <c r="O31" s="40"/>
      <c r="P31" s="41"/>
      <c r="Q31" s="42">
        <f t="shared" si="2"/>
        <v>12</v>
      </c>
      <c r="R31" s="43">
        <f t="shared" si="0"/>
        <v>39678.899999999994</v>
      </c>
      <c r="T31"/>
      <c r="U31"/>
      <c r="V31"/>
    </row>
    <row r="32" spans="1:22" ht="15" x14ac:dyDescent="0.25">
      <c r="A32" s="32"/>
      <c r="B32" s="33"/>
      <c r="C32" s="34"/>
      <c r="D32" s="55"/>
      <c r="E32" s="3"/>
      <c r="F32" s="55"/>
      <c r="G32" s="57"/>
      <c r="H32" s="46">
        <f t="shared" si="1"/>
        <v>0</v>
      </c>
      <c r="I32" s="39" t="s">
        <v>79</v>
      </c>
      <c r="J32" s="33">
        <v>1167</v>
      </c>
      <c r="K32" s="62" t="s">
        <v>25</v>
      </c>
      <c r="O32" s="40">
        <v>118.8</v>
      </c>
      <c r="P32" s="41">
        <v>19.8</v>
      </c>
      <c r="Q32" s="42">
        <f t="shared" si="2"/>
        <v>118.8</v>
      </c>
      <c r="R32" s="43">
        <f t="shared" si="0"/>
        <v>39560.099999999991</v>
      </c>
      <c r="T32"/>
      <c r="U32"/>
      <c r="V32"/>
    </row>
    <row r="33" spans="1:22" ht="15" x14ac:dyDescent="0.25">
      <c r="A33" s="32"/>
      <c r="B33" s="33"/>
      <c r="C33" s="34"/>
      <c r="D33" s="55"/>
      <c r="E33" s="3"/>
      <c r="F33" s="55"/>
      <c r="G33" s="57"/>
      <c r="H33" s="46">
        <f t="shared" si="1"/>
        <v>0</v>
      </c>
      <c r="I33" s="39" t="s">
        <v>79</v>
      </c>
      <c r="J33" s="33">
        <v>1168</v>
      </c>
      <c r="K33" s="62" t="s">
        <v>26</v>
      </c>
      <c r="O33" s="40">
        <v>145.66</v>
      </c>
      <c r="P33" s="41">
        <v>24.28</v>
      </c>
      <c r="Q33" s="42">
        <f t="shared" si="2"/>
        <v>145.66</v>
      </c>
      <c r="R33" s="43">
        <f t="shared" si="0"/>
        <v>39414.439999999988</v>
      </c>
      <c r="T33"/>
      <c r="U33"/>
      <c r="V33"/>
    </row>
    <row r="34" spans="1:22" ht="15" x14ac:dyDescent="0.25">
      <c r="A34" s="32" t="s">
        <v>80</v>
      </c>
      <c r="B34" s="33">
        <v>6</v>
      </c>
      <c r="C34" s="34" t="s">
        <v>23</v>
      </c>
      <c r="D34" s="55"/>
      <c r="E34" s="3"/>
      <c r="F34" s="55"/>
      <c r="G34" s="45">
        <v>0.1</v>
      </c>
      <c r="H34" s="46">
        <f t="shared" si="1"/>
        <v>0</v>
      </c>
      <c r="I34" s="39" t="s">
        <v>81</v>
      </c>
      <c r="J34" s="33" t="s">
        <v>36</v>
      </c>
      <c r="K34" s="62" t="s">
        <v>34</v>
      </c>
      <c r="L34" s="3">
        <v>264.55</v>
      </c>
      <c r="M34" s="3"/>
      <c r="N34" s="3"/>
      <c r="O34" s="40"/>
      <c r="P34" s="41"/>
      <c r="Q34" s="42">
        <f>SUM(L34:O34)</f>
        <v>264.55</v>
      </c>
      <c r="R34" s="67">
        <f t="shared" si="0"/>
        <v>39149.889999999985</v>
      </c>
      <c r="T34"/>
      <c r="U34"/>
      <c r="V34"/>
    </row>
    <row r="35" spans="1:22" ht="15" x14ac:dyDescent="0.25">
      <c r="A35" s="32"/>
      <c r="B35" s="33"/>
      <c r="C35" s="34"/>
      <c r="D35" s="55"/>
      <c r="E35" s="3"/>
      <c r="F35" s="55"/>
      <c r="G35" s="59"/>
      <c r="H35" s="46">
        <f t="shared" si="1"/>
        <v>0</v>
      </c>
      <c r="I35" s="39" t="s">
        <v>82</v>
      </c>
      <c r="J35" s="33">
        <v>1169</v>
      </c>
      <c r="K35" s="64" t="s">
        <v>35</v>
      </c>
      <c r="L35" s="32"/>
      <c r="M35" s="68"/>
      <c r="N35" s="3"/>
      <c r="O35" s="40">
        <v>6073.5</v>
      </c>
      <c r="P35" s="41"/>
      <c r="Q35" s="42">
        <f t="shared" ref="Q35:Q47" si="3">SUM(L35:O35)</f>
        <v>6073.5</v>
      </c>
      <c r="R35" s="43">
        <f t="shared" si="0"/>
        <v>33076.389999999985</v>
      </c>
      <c r="T35" s="52"/>
      <c r="U35"/>
      <c r="V35"/>
    </row>
    <row r="36" spans="1:22" ht="15" x14ac:dyDescent="0.25">
      <c r="A36" s="32" t="s">
        <v>83</v>
      </c>
      <c r="B36" s="33">
        <v>7</v>
      </c>
      <c r="C36" s="34" t="s">
        <v>23</v>
      </c>
      <c r="D36" s="55"/>
      <c r="E36" s="3"/>
      <c r="F36" s="55"/>
      <c r="G36" s="69">
        <v>0.1</v>
      </c>
      <c r="H36" s="46">
        <f t="shared" si="1"/>
        <v>0</v>
      </c>
      <c r="I36" s="39" t="s">
        <v>37</v>
      </c>
      <c r="J36" s="33">
        <v>1170</v>
      </c>
      <c r="K36" s="64" t="s">
        <v>34</v>
      </c>
      <c r="L36" s="32"/>
      <c r="M36" s="3">
        <v>38</v>
      </c>
      <c r="N36" s="3"/>
      <c r="O36" s="40"/>
      <c r="P36" s="41">
        <v>1012.25</v>
      </c>
      <c r="Q36" s="42">
        <f t="shared" si="3"/>
        <v>38</v>
      </c>
      <c r="R36" s="43">
        <f t="shared" si="0"/>
        <v>33038.389999999985</v>
      </c>
      <c r="T36"/>
      <c r="U36"/>
      <c r="V36"/>
    </row>
    <row r="37" spans="1:22" ht="15" x14ac:dyDescent="0.25">
      <c r="A37" s="32" t="s">
        <v>84</v>
      </c>
      <c r="B37" s="33">
        <v>8</v>
      </c>
      <c r="C37" s="34" t="s">
        <v>23</v>
      </c>
      <c r="D37" s="55"/>
      <c r="E37" s="3"/>
      <c r="F37" s="55"/>
      <c r="G37" s="45">
        <v>0.26</v>
      </c>
      <c r="H37" s="46">
        <f t="shared" si="1"/>
        <v>0</v>
      </c>
      <c r="I37" s="2" t="s">
        <v>37</v>
      </c>
      <c r="J37" s="33">
        <v>1171</v>
      </c>
      <c r="K37" s="64" t="s">
        <v>28</v>
      </c>
      <c r="L37" s="32"/>
      <c r="M37" s="3">
        <v>12</v>
      </c>
      <c r="N37" s="3"/>
      <c r="O37" s="40"/>
      <c r="P37" s="41"/>
      <c r="Q37" s="42">
        <f t="shared" si="3"/>
        <v>12</v>
      </c>
      <c r="R37" s="43">
        <f t="shared" si="0"/>
        <v>33026.389999999985</v>
      </c>
      <c r="T37"/>
      <c r="U37"/>
      <c r="V37"/>
    </row>
    <row r="38" spans="1:22" ht="15" x14ac:dyDescent="0.25">
      <c r="A38" s="32"/>
      <c r="B38" s="33"/>
      <c r="C38" s="34"/>
      <c r="D38" s="55"/>
      <c r="E38" s="3"/>
      <c r="F38" s="55"/>
      <c r="G38" s="57"/>
      <c r="H38" s="46">
        <f t="shared" si="1"/>
        <v>0</v>
      </c>
      <c r="I38" s="39" t="s">
        <v>37</v>
      </c>
      <c r="J38" s="33">
        <v>1172</v>
      </c>
      <c r="K38" s="64" t="s">
        <v>38</v>
      </c>
      <c r="L38" s="32"/>
      <c r="M38" s="3"/>
      <c r="N38" s="3"/>
      <c r="O38" s="70">
        <v>103.99</v>
      </c>
      <c r="P38" s="41"/>
      <c r="Q38" s="42">
        <f t="shared" si="3"/>
        <v>103.99</v>
      </c>
      <c r="R38" s="43">
        <f t="shared" si="0"/>
        <v>32922.399999999987</v>
      </c>
      <c r="T38" s="52"/>
      <c r="U38"/>
      <c r="V38"/>
    </row>
    <row r="39" spans="1:22" ht="15" x14ac:dyDescent="0.25">
      <c r="A39" s="32"/>
      <c r="B39" s="33"/>
      <c r="C39" s="34"/>
      <c r="D39" s="55"/>
      <c r="E39" s="3"/>
      <c r="F39" s="55"/>
      <c r="G39" s="57"/>
      <c r="H39" s="46">
        <f t="shared" si="1"/>
        <v>0</v>
      </c>
      <c r="I39" s="39" t="s">
        <v>37</v>
      </c>
      <c r="J39" s="33">
        <v>1173</v>
      </c>
      <c r="K39" s="64" t="s">
        <v>39</v>
      </c>
      <c r="L39" s="32"/>
      <c r="M39" s="3">
        <v>228</v>
      </c>
      <c r="N39" s="3"/>
      <c r="O39" s="70"/>
      <c r="P39" s="41"/>
      <c r="Q39" s="42">
        <f t="shared" si="3"/>
        <v>228</v>
      </c>
      <c r="R39" s="43">
        <f t="shared" si="0"/>
        <v>32694.399999999987</v>
      </c>
      <c r="T39" s="52"/>
      <c r="U39"/>
      <c r="V39"/>
    </row>
    <row r="40" spans="1:22" ht="15" x14ac:dyDescent="0.25">
      <c r="A40" s="32"/>
      <c r="B40" s="33"/>
      <c r="C40" s="34"/>
      <c r="D40" s="55"/>
      <c r="E40" s="3"/>
      <c r="F40" s="55"/>
      <c r="G40" s="57"/>
      <c r="H40" s="46">
        <f t="shared" si="1"/>
        <v>0</v>
      </c>
      <c r="I40" s="39" t="s">
        <v>37</v>
      </c>
      <c r="J40" s="33">
        <v>1174</v>
      </c>
      <c r="K40" s="64" t="s">
        <v>40</v>
      </c>
      <c r="L40" s="32"/>
      <c r="M40" s="3"/>
      <c r="N40" s="3"/>
      <c r="O40" s="70">
        <v>433.2</v>
      </c>
      <c r="P40" s="41">
        <v>38</v>
      </c>
      <c r="Q40" s="42">
        <f t="shared" si="3"/>
        <v>433.2</v>
      </c>
      <c r="R40" s="43">
        <f t="shared" si="0"/>
        <v>32261.199999999986</v>
      </c>
      <c r="T40" s="52"/>
      <c r="U40"/>
      <c r="V40"/>
    </row>
    <row r="41" spans="1:22" x14ac:dyDescent="0.2">
      <c r="A41" s="32"/>
      <c r="B41" s="33"/>
      <c r="C41" s="34"/>
      <c r="D41" s="55"/>
      <c r="E41" s="3"/>
      <c r="F41" s="55"/>
      <c r="G41" s="57"/>
      <c r="H41" s="46">
        <f t="shared" si="1"/>
        <v>0</v>
      </c>
      <c r="I41" s="39" t="s">
        <v>37</v>
      </c>
      <c r="J41" s="33">
        <v>1175</v>
      </c>
      <c r="K41" s="64" t="s">
        <v>41</v>
      </c>
      <c r="L41" s="32"/>
      <c r="M41" s="3"/>
      <c r="N41" s="3"/>
      <c r="O41" s="70">
        <v>19.989999999999998</v>
      </c>
      <c r="P41" s="41">
        <v>72.2</v>
      </c>
      <c r="Q41" s="42">
        <f t="shared" si="3"/>
        <v>19.989999999999998</v>
      </c>
      <c r="R41" s="43">
        <f t="shared" si="0"/>
        <v>32241.209999999985</v>
      </c>
    </row>
    <row r="42" spans="1:22" x14ac:dyDescent="0.2">
      <c r="A42" s="32"/>
      <c r="B42" s="33"/>
      <c r="C42" s="34"/>
      <c r="D42" s="55"/>
      <c r="E42" s="3"/>
      <c r="F42" s="55"/>
      <c r="G42" s="37"/>
      <c r="H42" s="46">
        <f t="shared" si="1"/>
        <v>0</v>
      </c>
      <c r="I42" s="39" t="s">
        <v>37</v>
      </c>
      <c r="J42" s="33">
        <v>1176</v>
      </c>
      <c r="K42" s="64" t="s">
        <v>34</v>
      </c>
      <c r="L42" s="32">
        <v>175</v>
      </c>
      <c r="M42" s="71"/>
      <c r="N42" s="3"/>
      <c r="O42" s="70"/>
      <c r="P42" s="41">
        <v>3.33</v>
      </c>
      <c r="Q42" s="42">
        <f t="shared" si="3"/>
        <v>175</v>
      </c>
      <c r="R42" s="43">
        <f t="shared" si="0"/>
        <v>32066.209999999985</v>
      </c>
    </row>
    <row r="43" spans="1:22" x14ac:dyDescent="0.2">
      <c r="A43" s="32"/>
      <c r="B43" s="33"/>
      <c r="C43" s="34"/>
      <c r="D43" s="55"/>
      <c r="E43" s="3"/>
      <c r="F43" s="55"/>
      <c r="G43" s="72"/>
      <c r="H43" s="46">
        <f t="shared" si="1"/>
        <v>0</v>
      </c>
      <c r="I43" s="73" t="s">
        <v>42</v>
      </c>
      <c r="J43" s="33" t="s">
        <v>36</v>
      </c>
      <c r="K43" s="62" t="s">
        <v>34</v>
      </c>
      <c r="L43" s="52">
        <v>264.55</v>
      </c>
      <c r="P43" s="41"/>
      <c r="Q43" s="42">
        <f t="shared" si="3"/>
        <v>264.55</v>
      </c>
      <c r="R43" s="43">
        <f t="shared" si="0"/>
        <v>31801.659999999985</v>
      </c>
    </row>
    <row r="44" spans="1:22" x14ac:dyDescent="0.2">
      <c r="A44" s="32" t="s">
        <v>85</v>
      </c>
      <c r="B44" s="33">
        <v>9</v>
      </c>
      <c r="C44" s="34" t="s">
        <v>23</v>
      </c>
      <c r="D44" s="55"/>
      <c r="E44" s="3"/>
      <c r="F44" s="55"/>
      <c r="G44" s="45">
        <v>0.56000000000000005</v>
      </c>
      <c r="H44" s="46">
        <f t="shared" si="1"/>
        <v>0</v>
      </c>
      <c r="I44" s="39" t="s">
        <v>86</v>
      </c>
      <c r="J44" s="33">
        <v>1177</v>
      </c>
      <c r="K44" s="34" t="s">
        <v>87</v>
      </c>
      <c r="L44" s="32"/>
      <c r="M44" s="3"/>
      <c r="N44" s="3"/>
      <c r="O44" s="70">
        <v>2563.9299999999998</v>
      </c>
      <c r="P44" s="41"/>
      <c r="Q44" s="42">
        <f t="shared" si="3"/>
        <v>2563.9299999999998</v>
      </c>
      <c r="R44" s="43">
        <f t="shared" si="0"/>
        <v>29237.729999999985</v>
      </c>
    </row>
    <row r="45" spans="1:22" x14ac:dyDescent="0.2">
      <c r="A45" s="32"/>
      <c r="B45" s="33"/>
      <c r="C45" s="34"/>
      <c r="D45" s="55"/>
      <c r="E45" s="3"/>
      <c r="F45" s="55"/>
      <c r="G45" s="57"/>
      <c r="H45" s="46">
        <f t="shared" si="1"/>
        <v>0</v>
      </c>
      <c r="I45" s="39" t="s">
        <v>86</v>
      </c>
      <c r="J45" s="33">
        <v>1178</v>
      </c>
      <c r="K45" s="34" t="s">
        <v>88</v>
      </c>
      <c r="L45" s="32"/>
      <c r="M45" s="3"/>
      <c r="N45" s="3"/>
      <c r="O45" s="70">
        <v>60</v>
      </c>
      <c r="P45" s="41"/>
      <c r="Q45" s="42">
        <f t="shared" si="3"/>
        <v>60</v>
      </c>
      <c r="R45" s="43">
        <f t="shared" si="0"/>
        <v>29177.729999999985</v>
      </c>
    </row>
    <row r="46" spans="1:22" x14ac:dyDescent="0.2">
      <c r="A46" s="32"/>
      <c r="B46" s="33"/>
      <c r="C46" s="34"/>
      <c r="D46" s="55"/>
      <c r="E46" s="3"/>
      <c r="F46" s="55"/>
      <c r="G46" s="57"/>
      <c r="H46" s="46">
        <f t="shared" si="1"/>
        <v>0</v>
      </c>
      <c r="I46" s="39" t="s">
        <v>86</v>
      </c>
      <c r="J46" s="33">
        <v>1179</v>
      </c>
      <c r="K46" s="34" t="s">
        <v>35</v>
      </c>
      <c r="L46" s="32"/>
      <c r="M46" s="3"/>
      <c r="N46" s="3"/>
      <c r="O46" s="70">
        <v>12147</v>
      </c>
      <c r="P46" s="41">
        <v>2024.5</v>
      </c>
      <c r="Q46" s="42">
        <f t="shared" si="3"/>
        <v>12147</v>
      </c>
      <c r="R46" s="43">
        <f t="shared" si="0"/>
        <v>17030.729999999985</v>
      </c>
    </row>
    <row r="47" spans="1:22" x14ac:dyDescent="0.2">
      <c r="A47" s="32"/>
      <c r="B47" s="33"/>
      <c r="C47" s="34"/>
      <c r="D47" s="55"/>
      <c r="E47" s="3"/>
      <c r="F47" s="55"/>
      <c r="G47" s="37"/>
      <c r="H47" s="46">
        <f t="shared" si="1"/>
        <v>0</v>
      </c>
      <c r="I47" s="39" t="s">
        <v>42</v>
      </c>
      <c r="J47" s="33" t="s">
        <v>36</v>
      </c>
      <c r="K47" s="34" t="s">
        <v>34</v>
      </c>
      <c r="L47" s="32">
        <v>264.55</v>
      </c>
      <c r="M47" s="3"/>
      <c r="N47" s="3"/>
      <c r="O47" s="70"/>
      <c r="P47" s="41"/>
      <c r="Q47" s="42">
        <f t="shared" si="3"/>
        <v>264.55</v>
      </c>
      <c r="R47" s="43">
        <f t="shared" si="0"/>
        <v>16766.179999999986</v>
      </c>
    </row>
    <row r="48" spans="1:22" x14ac:dyDescent="0.2">
      <c r="A48" s="32"/>
      <c r="B48" s="33"/>
      <c r="C48" s="34"/>
      <c r="D48" s="55"/>
      <c r="E48" s="3"/>
      <c r="F48" s="55"/>
      <c r="G48" s="37"/>
      <c r="H48" s="46">
        <f t="shared" si="1"/>
        <v>0</v>
      </c>
      <c r="I48" s="39" t="s">
        <v>42</v>
      </c>
      <c r="J48" s="33">
        <v>1180</v>
      </c>
      <c r="K48" s="34" t="s">
        <v>34</v>
      </c>
      <c r="L48" s="32">
        <v>21.67</v>
      </c>
      <c r="M48" s="3">
        <v>31.4</v>
      </c>
      <c r="N48" s="3"/>
      <c r="O48" s="70"/>
      <c r="P48" s="41"/>
      <c r="Q48" s="42">
        <f t="shared" si="2"/>
        <v>53.07</v>
      </c>
      <c r="R48" s="67">
        <f t="shared" si="0"/>
        <v>16713.109999999986</v>
      </c>
    </row>
    <row r="49" spans="1:31" x14ac:dyDescent="0.2">
      <c r="A49" s="32" t="s">
        <v>89</v>
      </c>
      <c r="B49" s="33">
        <v>10</v>
      </c>
      <c r="C49" s="34" t="s">
        <v>23</v>
      </c>
      <c r="D49" s="55"/>
      <c r="E49" s="3"/>
      <c r="F49" s="55"/>
      <c r="G49" s="45">
        <v>1.05</v>
      </c>
      <c r="H49" s="46">
        <f t="shared" si="1"/>
        <v>0</v>
      </c>
      <c r="I49" s="39" t="s">
        <v>90</v>
      </c>
      <c r="J49" s="33" t="s">
        <v>36</v>
      </c>
      <c r="K49" s="34" t="s">
        <v>34</v>
      </c>
      <c r="L49" s="32">
        <v>264.55</v>
      </c>
      <c r="M49" s="3"/>
      <c r="N49" s="3"/>
      <c r="O49" s="70"/>
      <c r="P49" s="41"/>
      <c r="Q49" s="42">
        <f t="shared" ref="Q49:Q58" si="4">SUM(L49:O49)</f>
        <v>264.55</v>
      </c>
      <c r="R49" s="43">
        <f t="shared" si="0"/>
        <v>16448.559999999987</v>
      </c>
    </row>
    <row r="50" spans="1:31" x14ac:dyDescent="0.2">
      <c r="A50" s="32"/>
      <c r="B50" s="33"/>
      <c r="C50" s="34"/>
      <c r="D50" s="55"/>
      <c r="E50" s="3"/>
      <c r="F50" s="55"/>
      <c r="G50" s="37"/>
      <c r="H50" s="46"/>
      <c r="I50" s="39" t="s">
        <v>90</v>
      </c>
      <c r="J50" s="33">
        <v>1181</v>
      </c>
      <c r="K50" s="34" t="s">
        <v>34</v>
      </c>
      <c r="L50" s="32">
        <v>21.67</v>
      </c>
      <c r="M50" s="3">
        <v>28.7</v>
      </c>
      <c r="N50" s="3"/>
      <c r="O50" s="70"/>
      <c r="P50" s="41"/>
      <c r="Q50" s="42">
        <f t="shared" si="4"/>
        <v>50.370000000000005</v>
      </c>
      <c r="R50" s="43">
        <f t="shared" si="0"/>
        <v>16398.189999999988</v>
      </c>
    </row>
    <row r="51" spans="1:31" x14ac:dyDescent="0.2">
      <c r="A51" s="32"/>
      <c r="B51" s="33"/>
      <c r="C51" s="34"/>
      <c r="D51" s="55"/>
      <c r="E51" s="3"/>
      <c r="F51" s="55"/>
      <c r="G51" s="37"/>
      <c r="H51" s="46"/>
      <c r="I51" s="39" t="s">
        <v>90</v>
      </c>
      <c r="J51" s="33">
        <v>1182</v>
      </c>
      <c r="K51" s="34" t="s">
        <v>28</v>
      </c>
      <c r="L51" s="32"/>
      <c r="M51" s="3">
        <v>24</v>
      </c>
      <c r="N51" s="3"/>
      <c r="O51" s="70"/>
      <c r="P51" s="41"/>
      <c r="Q51" s="42">
        <f t="shared" si="4"/>
        <v>24</v>
      </c>
      <c r="R51" s="43">
        <f t="shared" si="0"/>
        <v>16374.189999999988</v>
      </c>
    </row>
    <row r="52" spans="1:31" x14ac:dyDescent="0.2">
      <c r="A52" s="32"/>
      <c r="B52" s="33"/>
      <c r="C52" s="34"/>
      <c r="D52" s="55"/>
      <c r="E52" s="3"/>
      <c r="F52" s="55"/>
      <c r="G52" s="37"/>
      <c r="H52" s="46"/>
      <c r="I52" s="39" t="s">
        <v>90</v>
      </c>
      <c r="J52" s="33">
        <v>1183</v>
      </c>
      <c r="K52" s="34" t="s">
        <v>91</v>
      </c>
      <c r="L52" s="32"/>
      <c r="M52" s="3"/>
      <c r="N52" s="3"/>
      <c r="O52" s="70">
        <v>250</v>
      </c>
      <c r="P52" s="41"/>
      <c r="Q52" s="42">
        <f t="shared" si="4"/>
        <v>250</v>
      </c>
      <c r="R52" s="67">
        <f t="shared" si="0"/>
        <v>16124.189999999988</v>
      </c>
    </row>
    <row r="53" spans="1:31" x14ac:dyDescent="0.2">
      <c r="A53" s="32"/>
      <c r="B53" s="33"/>
      <c r="C53" s="34"/>
      <c r="D53" s="55"/>
      <c r="E53" s="3"/>
      <c r="F53" s="55"/>
      <c r="G53" s="37"/>
      <c r="H53" s="46"/>
      <c r="I53" s="39" t="s">
        <v>92</v>
      </c>
      <c r="J53" s="33" t="s">
        <v>36</v>
      </c>
      <c r="K53" s="34" t="s">
        <v>34</v>
      </c>
      <c r="L53" s="32">
        <v>264.55</v>
      </c>
      <c r="M53" s="3"/>
      <c r="N53" s="3"/>
      <c r="O53" s="70"/>
      <c r="P53" s="41"/>
      <c r="Q53" s="48">
        <f t="shared" si="4"/>
        <v>264.55</v>
      </c>
      <c r="R53" s="43">
        <f t="shared" si="0"/>
        <v>15859.639999999989</v>
      </c>
    </row>
    <row r="54" spans="1:31" x14ac:dyDescent="0.2">
      <c r="A54" s="32"/>
      <c r="B54" s="33"/>
      <c r="C54" s="34"/>
      <c r="D54" s="55"/>
      <c r="E54" s="3"/>
      <c r="F54" s="55"/>
      <c r="G54" s="37"/>
      <c r="H54" s="46"/>
      <c r="I54" s="39" t="s">
        <v>93</v>
      </c>
      <c r="J54" s="33">
        <v>1184</v>
      </c>
      <c r="K54" s="34" t="s">
        <v>34</v>
      </c>
      <c r="L54" s="32">
        <v>43.34</v>
      </c>
      <c r="M54" s="3">
        <v>62.86</v>
      </c>
      <c r="N54" s="3"/>
      <c r="O54" s="70"/>
      <c r="P54" s="41"/>
      <c r="Q54" s="48">
        <f t="shared" si="4"/>
        <v>106.2</v>
      </c>
      <c r="R54" s="43">
        <f t="shared" si="0"/>
        <v>15753.439999999988</v>
      </c>
    </row>
    <row r="55" spans="1:31" x14ac:dyDescent="0.2">
      <c r="A55" s="32"/>
      <c r="B55" s="33"/>
      <c r="C55" s="34"/>
      <c r="D55" s="55"/>
      <c r="E55" s="3"/>
      <c r="F55" s="55"/>
      <c r="G55" s="37"/>
      <c r="H55" s="46"/>
      <c r="I55" s="39" t="s">
        <v>93</v>
      </c>
      <c r="J55" s="33">
        <v>1185</v>
      </c>
      <c r="K55" s="34" t="s">
        <v>94</v>
      </c>
      <c r="L55" s="32"/>
      <c r="M55" s="3"/>
      <c r="N55" s="3"/>
      <c r="O55" s="70">
        <v>110</v>
      </c>
      <c r="P55" s="41"/>
      <c r="Q55" s="48">
        <f t="shared" si="4"/>
        <v>110</v>
      </c>
      <c r="R55" s="43">
        <f t="shared" si="0"/>
        <v>15643.439999999988</v>
      </c>
    </row>
    <row r="56" spans="1:31" x14ac:dyDescent="0.2">
      <c r="A56" s="32"/>
      <c r="B56" s="33"/>
      <c r="C56" s="34"/>
      <c r="D56" s="55"/>
      <c r="E56" s="3"/>
      <c r="F56" s="55"/>
      <c r="G56" s="37"/>
      <c r="H56" s="46"/>
      <c r="I56" s="39" t="s">
        <v>93</v>
      </c>
      <c r="J56" s="33">
        <v>1186</v>
      </c>
      <c r="K56" s="34" t="s">
        <v>95</v>
      </c>
      <c r="L56" s="32"/>
      <c r="M56" s="3"/>
      <c r="N56" s="3"/>
      <c r="O56" s="70">
        <v>210</v>
      </c>
      <c r="P56" s="41">
        <v>35</v>
      </c>
      <c r="Q56" s="48">
        <f t="shared" si="4"/>
        <v>210</v>
      </c>
      <c r="R56" s="43">
        <f t="shared" si="0"/>
        <v>15433.439999999988</v>
      </c>
    </row>
    <row r="57" spans="1:31" x14ac:dyDescent="0.2">
      <c r="A57" s="32"/>
      <c r="B57" s="33"/>
      <c r="C57" s="34"/>
      <c r="D57" s="55"/>
      <c r="E57" s="3"/>
      <c r="F57" s="55"/>
      <c r="G57" s="37"/>
      <c r="H57" s="46"/>
      <c r="I57" s="39" t="s">
        <v>96</v>
      </c>
      <c r="J57" s="33" t="s">
        <v>36</v>
      </c>
      <c r="K57" s="34" t="s">
        <v>34</v>
      </c>
      <c r="L57" s="32">
        <v>264.55</v>
      </c>
      <c r="M57" s="3"/>
      <c r="N57" s="3"/>
      <c r="O57" s="70"/>
      <c r="P57" s="41"/>
      <c r="Q57" s="48">
        <f t="shared" si="4"/>
        <v>264.55</v>
      </c>
      <c r="R57" s="43">
        <f t="shared" si="0"/>
        <v>15168.889999999989</v>
      </c>
    </row>
    <row r="58" spans="1:31" x14ac:dyDescent="0.2">
      <c r="A58" s="32"/>
      <c r="B58" s="33"/>
      <c r="C58" s="34"/>
      <c r="D58" s="55"/>
      <c r="E58" s="3"/>
      <c r="F58" s="55"/>
      <c r="G58" s="37"/>
      <c r="H58" s="46"/>
      <c r="I58" s="39" t="s">
        <v>112</v>
      </c>
      <c r="J58" s="33">
        <v>1187</v>
      </c>
      <c r="K58" s="34" t="s">
        <v>26</v>
      </c>
      <c r="L58" s="32"/>
      <c r="M58" s="3"/>
      <c r="N58" s="3"/>
      <c r="O58" s="70">
        <v>145.66</v>
      </c>
      <c r="P58" s="41"/>
      <c r="Q58" s="48">
        <f t="shared" si="4"/>
        <v>145.66</v>
      </c>
      <c r="R58" s="43">
        <f t="shared" si="0"/>
        <v>15023.229999999989</v>
      </c>
    </row>
    <row r="59" spans="1:31" x14ac:dyDescent="0.2">
      <c r="A59" s="74"/>
      <c r="B59" s="75"/>
      <c r="C59" s="76">
        <f t="shared" ref="C59:H59" si="5">SUM(C5:C48)</f>
        <v>0</v>
      </c>
      <c r="D59" s="77">
        <f t="shared" si="5"/>
        <v>14251</v>
      </c>
      <c r="E59" s="76">
        <f t="shared" si="5"/>
        <v>223.7</v>
      </c>
      <c r="F59" s="77">
        <f t="shared" si="5"/>
        <v>4565.32</v>
      </c>
      <c r="G59" s="78">
        <f>SUM(G5:G58)</f>
        <v>2.2300000000000004</v>
      </c>
      <c r="H59" s="79">
        <f t="shared" si="5"/>
        <v>19040.02</v>
      </c>
      <c r="I59" s="76"/>
      <c r="J59" s="75"/>
      <c r="K59" s="76"/>
      <c r="L59" s="74">
        <f t="shared" ref="L59:Q59" si="6">SUM(L5:L58)</f>
        <v>3436.2800000000011</v>
      </c>
      <c r="M59" s="76">
        <f t="shared" si="6"/>
        <v>1289.4300000000003</v>
      </c>
      <c r="N59" s="76">
        <f t="shared" si="6"/>
        <v>281</v>
      </c>
      <c r="O59" s="80">
        <f t="shared" si="6"/>
        <v>32925.310000000012</v>
      </c>
      <c r="P59" s="77">
        <f t="shared" si="6"/>
        <v>4308.8499999999995</v>
      </c>
      <c r="Q59" s="77">
        <f t="shared" si="6"/>
        <v>37932.020000000019</v>
      </c>
      <c r="R59" s="81">
        <f>SUM(R3+H59-Q59)</f>
        <v>15023.229999999981</v>
      </c>
    </row>
    <row r="60" spans="1:31" ht="13.5" thickBot="1" x14ac:dyDescent="0.25">
      <c r="A60" s="82"/>
      <c r="C60" s="3"/>
      <c r="D60" s="3"/>
      <c r="E60" s="3"/>
      <c r="F60" s="3"/>
      <c r="G60" s="3"/>
      <c r="I60" s="3"/>
      <c r="K60" s="3"/>
      <c r="L60" s="3"/>
      <c r="M60" s="3"/>
      <c r="N60" s="3"/>
      <c r="O60" s="3"/>
      <c r="P60" s="3"/>
      <c r="Q60" s="3">
        <f>SUM(L59:O59)</f>
        <v>37932.020000000011</v>
      </c>
      <c r="R60" s="83"/>
    </row>
    <row r="61" spans="1:31" s="91" customFormat="1" ht="13.5" thickBot="1" x14ac:dyDescent="0.25">
      <c r="A61" s="128" t="s">
        <v>16</v>
      </c>
      <c r="B61" s="129"/>
      <c r="C61" s="84">
        <v>2456.29</v>
      </c>
      <c r="D61" s="85">
        <v>44652</v>
      </c>
      <c r="E61" s="128" t="s">
        <v>17</v>
      </c>
      <c r="F61" s="130"/>
      <c r="G61" s="129"/>
      <c r="H61" s="10">
        <v>33915.230000000003</v>
      </c>
      <c r="I61" s="86">
        <v>44652</v>
      </c>
      <c r="J61" s="87" t="s">
        <v>0</v>
      </c>
      <c r="K61" s="88">
        <f>SUM(C61+H61)</f>
        <v>36371.520000000004</v>
      </c>
      <c r="L61" s="89"/>
      <c r="M61" s="89"/>
      <c r="N61" s="89"/>
      <c r="O61" s="89"/>
      <c r="P61" s="89"/>
      <c r="Q61" s="89"/>
      <c r="R61" s="90">
        <f>SUM(C61+H61+H59+G59-Q59)</f>
        <v>17481.749999999993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3" spans="1:31" x14ac:dyDescent="0.2">
      <c r="C63" s="2" t="s">
        <v>16</v>
      </c>
      <c r="D63" s="92">
        <f>SUM(C61+G59)</f>
        <v>2458.52</v>
      </c>
      <c r="I63" s="2" t="s">
        <v>18</v>
      </c>
      <c r="K63" s="92">
        <f>SUM(H59+G59)</f>
        <v>19042.25</v>
      </c>
      <c r="N63" s="93"/>
    </row>
    <row r="64" spans="1:31" ht="13.5" thickBot="1" x14ac:dyDescent="0.25">
      <c r="B64" s="2"/>
      <c r="C64" s="94" t="s">
        <v>17</v>
      </c>
      <c r="D64" s="95">
        <f>SUM(R59)</f>
        <v>15023.229999999981</v>
      </c>
      <c r="I64" s="2" t="s">
        <v>19</v>
      </c>
      <c r="K64" s="95">
        <f>SUM(Q59)</f>
        <v>37932.020000000019</v>
      </c>
      <c r="L64" s="96"/>
      <c r="M64" s="96"/>
      <c r="N64" s="97"/>
      <c r="O64" s="96"/>
    </row>
    <row r="65" spans="1:17" ht="13.5" thickBot="1" x14ac:dyDescent="0.25">
      <c r="C65" s="2" t="s">
        <v>20</v>
      </c>
      <c r="D65" s="98">
        <f>SUM(D63+D64)</f>
        <v>17481.749999999982</v>
      </c>
      <c r="I65" s="2" t="s">
        <v>21</v>
      </c>
      <c r="K65" s="99">
        <f>SUM(K61+K63-K64)</f>
        <v>17481.749999999985</v>
      </c>
      <c r="N65" s="93"/>
      <c r="P65" s="1"/>
      <c r="Q65" s="2"/>
    </row>
    <row r="68" spans="1:17" ht="13.5" thickBot="1" x14ac:dyDescent="0.25">
      <c r="K68" s="100"/>
    </row>
    <row r="69" spans="1:17" x14ac:dyDescent="0.2">
      <c r="A69" s="101" t="s">
        <v>97</v>
      </c>
      <c r="B69" s="102">
        <v>23</v>
      </c>
      <c r="C69" s="103">
        <v>4515</v>
      </c>
      <c r="K69" s="100"/>
    </row>
    <row r="70" spans="1:17" x14ac:dyDescent="0.2">
      <c r="A70" s="104"/>
      <c r="B70" s="105">
        <v>22</v>
      </c>
      <c r="C70" s="106">
        <v>2206</v>
      </c>
      <c r="K70" s="100"/>
    </row>
    <row r="71" spans="1:17" ht="13.5" thickBot="1" x14ac:dyDescent="0.25">
      <c r="A71" s="104"/>
      <c r="B71" s="105">
        <v>21</v>
      </c>
      <c r="C71" s="106">
        <v>9809</v>
      </c>
      <c r="F71" s="3"/>
    </row>
    <row r="72" spans="1:17" ht="13.5" thickBot="1" x14ac:dyDescent="0.25">
      <c r="A72" s="107"/>
      <c r="B72" s="108"/>
      <c r="C72" s="109">
        <f>SUM(C69:C71)</f>
        <v>16530</v>
      </c>
    </row>
    <row r="74" spans="1:17" ht="13.5" thickBot="1" x14ac:dyDescent="0.25"/>
    <row r="75" spans="1:17" ht="15.75" thickBot="1" x14ac:dyDescent="0.3">
      <c r="A75" s="110" t="s">
        <v>98</v>
      </c>
      <c r="B75" s="111"/>
      <c r="C75" s="111"/>
      <c r="D75" s="111"/>
      <c r="E75" s="111"/>
      <c r="F75" s="111"/>
      <c r="G75" s="111"/>
      <c r="H75" s="111"/>
      <c r="I75" s="111"/>
      <c r="J75" s="112"/>
      <c r="K75" s="111"/>
      <c r="L75" s="111"/>
      <c r="M75" s="111"/>
      <c r="N75" s="113"/>
    </row>
    <row r="76" spans="1:17" ht="15" x14ac:dyDescent="0.25">
      <c r="A76" s="114" t="s">
        <v>99</v>
      </c>
      <c r="B76" s="115">
        <v>1000</v>
      </c>
      <c r="C76" s="116" t="s">
        <v>100</v>
      </c>
      <c r="D76" s="116"/>
      <c r="E76" s="116"/>
      <c r="F76" s="116"/>
      <c r="G76" s="116"/>
      <c r="H76" s="117"/>
      <c r="I76" s="117"/>
      <c r="J76" s="117"/>
      <c r="K76" s="117"/>
      <c r="L76" s="117"/>
      <c r="M76" s="117"/>
      <c r="N76" s="118"/>
    </row>
    <row r="77" spans="1:17" ht="15" x14ac:dyDescent="0.25">
      <c r="A77" s="114" t="s">
        <v>101</v>
      </c>
      <c r="B77" s="119">
        <v>4000</v>
      </c>
      <c r="C77" s="120" t="s">
        <v>102</v>
      </c>
      <c r="D77" s="120"/>
      <c r="E77" s="121"/>
      <c r="F77" s="121"/>
      <c r="G77" s="121"/>
      <c r="H77" s="121"/>
      <c r="I77" s="121"/>
      <c r="J77" s="121"/>
      <c r="K77" s="121"/>
      <c r="L77" s="121"/>
      <c r="M77" s="121"/>
      <c r="N77" s="122"/>
    </row>
    <row r="78" spans="1:17" ht="15" x14ac:dyDescent="0.25">
      <c r="A78" s="114" t="s">
        <v>103</v>
      </c>
      <c r="B78" s="119">
        <v>335</v>
      </c>
      <c r="C78" s="120" t="s">
        <v>104</v>
      </c>
      <c r="D78" s="121"/>
      <c r="E78" s="121"/>
      <c r="F78" s="121"/>
      <c r="G78" s="121"/>
      <c r="H78" s="121"/>
      <c r="I78" s="121"/>
      <c r="J78" s="121"/>
      <c r="K78" s="121"/>
      <c r="L78" s="121"/>
      <c r="M78" s="120"/>
      <c r="N78" s="122"/>
    </row>
    <row r="79" spans="1:17" ht="15" x14ac:dyDescent="0.25">
      <c r="A79" s="114" t="s">
        <v>105</v>
      </c>
      <c r="B79" s="119">
        <v>1200</v>
      </c>
      <c r="C79" s="120" t="s">
        <v>106</v>
      </c>
      <c r="D79" s="121"/>
      <c r="E79" s="121"/>
      <c r="F79" s="121"/>
      <c r="G79" s="121"/>
      <c r="H79" s="121"/>
      <c r="I79" s="121"/>
      <c r="J79" s="121"/>
      <c r="K79" s="121"/>
      <c r="L79" s="121"/>
      <c r="M79" s="120"/>
      <c r="N79" s="122"/>
    </row>
    <row r="80" spans="1:17" ht="15" x14ac:dyDescent="0.25">
      <c r="A80" s="123" t="s">
        <v>107</v>
      </c>
      <c r="B80" s="119">
        <v>12015.78</v>
      </c>
      <c r="C80" s="120" t="s">
        <v>100</v>
      </c>
      <c r="D80" s="120"/>
      <c r="E80" s="121"/>
      <c r="F80" s="121"/>
      <c r="G80" s="121"/>
      <c r="H80" s="121"/>
      <c r="I80" s="121"/>
      <c r="J80" s="121"/>
      <c r="K80" s="121"/>
      <c r="L80" s="121"/>
      <c r="M80" s="121"/>
      <c r="N80" s="122"/>
    </row>
    <row r="81" spans="1:14" ht="15" x14ac:dyDescent="0.25">
      <c r="A81" s="123" t="s">
        <v>108</v>
      </c>
      <c r="B81" s="119">
        <v>7500</v>
      </c>
      <c r="C81" s="120" t="s">
        <v>109</v>
      </c>
      <c r="D81" s="120"/>
      <c r="E81" s="121"/>
      <c r="F81" s="121"/>
      <c r="G81" s="121"/>
      <c r="H81" s="121"/>
      <c r="I81" s="121"/>
      <c r="J81" s="121"/>
      <c r="K81" s="121"/>
      <c r="L81" s="121"/>
      <c r="M81" s="121"/>
      <c r="N81" s="122"/>
    </row>
    <row r="82" spans="1:14" ht="15" x14ac:dyDescent="0.25">
      <c r="A82" s="123" t="s">
        <v>110</v>
      </c>
      <c r="B82" s="119">
        <v>500</v>
      </c>
      <c r="C82" s="120"/>
      <c r="D82" s="120"/>
      <c r="E82" s="121"/>
      <c r="F82" s="121"/>
      <c r="G82" s="121"/>
      <c r="H82" s="121"/>
      <c r="I82" s="121"/>
      <c r="J82" s="121"/>
      <c r="K82" s="121"/>
      <c r="L82" s="121"/>
      <c r="M82" s="121"/>
      <c r="N82" s="122"/>
    </row>
    <row r="83" spans="1:14" ht="15.75" thickBot="1" x14ac:dyDescent="0.3">
      <c r="A83" s="123" t="s">
        <v>111</v>
      </c>
      <c r="B83" s="119">
        <v>7500</v>
      </c>
      <c r="C83" s="120"/>
      <c r="D83" s="120"/>
      <c r="E83" s="121"/>
      <c r="F83" s="121"/>
      <c r="G83" s="121"/>
      <c r="H83" s="121"/>
      <c r="I83" s="121"/>
      <c r="J83" s="121"/>
      <c r="K83" s="121"/>
      <c r="L83" s="121"/>
      <c r="M83" s="121"/>
      <c r="N83" s="122"/>
    </row>
    <row r="84" spans="1:14" ht="15.75" thickBot="1" x14ac:dyDescent="0.3">
      <c r="A84" s="110" t="s">
        <v>0</v>
      </c>
      <c r="B84" s="124">
        <f>SUM(B76:B83)</f>
        <v>34050.78</v>
      </c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3"/>
    </row>
    <row r="85" spans="1:14" x14ac:dyDescent="0.2">
      <c r="D85" s="5"/>
      <c r="E85" s="5"/>
      <c r="F85" s="5"/>
      <c r="G85" s="5"/>
      <c r="H85" s="5"/>
    </row>
    <row r="86" spans="1:14" x14ac:dyDescent="0.2">
      <c r="D86" s="5"/>
      <c r="E86" s="5"/>
      <c r="F86" s="5"/>
      <c r="G86" s="5"/>
      <c r="H86" s="5"/>
    </row>
    <row r="87" spans="1:14" x14ac:dyDescent="0.2">
      <c r="D87" s="5"/>
      <c r="E87" s="5"/>
      <c r="F87" s="5"/>
      <c r="G87" s="5"/>
      <c r="H87" s="5"/>
    </row>
    <row r="88" spans="1:14" x14ac:dyDescent="0.2">
      <c r="D88" s="5"/>
      <c r="E88" s="5"/>
      <c r="F88" s="5"/>
      <c r="G88" s="5"/>
      <c r="H88" s="5"/>
    </row>
    <row r="89" spans="1:14" x14ac:dyDescent="0.2">
      <c r="D89" s="5"/>
      <c r="E89" s="5"/>
      <c r="F89" s="5"/>
      <c r="G89" s="5"/>
      <c r="H89" s="5"/>
    </row>
    <row r="90" spans="1:14" x14ac:dyDescent="0.2">
      <c r="D90" s="5"/>
      <c r="E90" s="5"/>
      <c r="F90" s="5"/>
      <c r="G90" s="5"/>
      <c r="H90" s="5"/>
    </row>
    <row r="91" spans="1:14" x14ac:dyDescent="0.2">
      <c r="D91" s="5"/>
      <c r="E91" s="5"/>
      <c r="F91" s="5"/>
      <c r="G91" s="5"/>
      <c r="H91" s="5"/>
    </row>
    <row r="92" spans="1:14" x14ac:dyDescent="0.2">
      <c r="D92" s="5"/>
      <c r="E92" s="5"/>
      <c r="F92" s="5"/>
      <c r="G92" s="5"/>
      <c r="H92" s="5"/>
    </row>
    <row r="93" spans="1:14" x14ac:dyDescent="0.2">
      <c r="D93" s="5"/>
      <c r="E93" s="5"/>
      <c r="F93" s="5"/>
      <c r="G93" s="5"/>
      <c r="H93" s="5"/>
    </row>
    <row r="94" spans="1:14" x14ac:dyDescent="0.2">
      <c r="D94" s="5"/>
      <c r="E94" s="5"/>
      <c r="F94" s="5"/>
      <c r="G94" s="5"/>
      <c r="H94" s="5"/>
    </row>
    <row r="95" spans="1:14" x14ac:dyDescent="0.2">
      <c r="D95" s="5"/>
      <c r="E95" s="5"/>
      <c r="F95" s="5"/>
      <c r="G95" s="5"/>
      <c r="H95" s="5"/>
    </row>
    <row r="96" spans="1:14" x14ac:dyDescent="0.2">
      <c r="D96" s="5"/>
      <c r="E96" s="5"/>
      <c r="F96" s="5"/>
      <c r="G96" s="5"/>
      <c r="H96" s="5"/>
    </row>
    <row r="97" spans="4:8" x14ac:dyDescent="0.2">
      <c r="D97" s="5"/>
      <c r="E97" s="5"/>
      <c r="F97" s="5"/>
      <c r="G97" s="5"/>
      <c r="H97" s="5"/>
    </row>
    <row r="98" spans="4:8" x14ac:dyDescent="0.2">
      <c r="D98" s="5"/>
      <c r="E98" s="5"/>
      <c r="F98" s="5"/>
      <c r="G98" s="5"/>
      <c r="H98" s="5"/>
    </row>
    <row r="99" spans="4:8" x14ac:dyDescent="0.2">
      <c r="D99" s="5"/>
      <c r="E99" s="5"/>
      <c r="F99" s="5"/>
      <c r="G99" s="5"/>
      <c r="H99" s="5"/>
    </row>
    <row r="100" spans="4:8" x14ac:dyDescent="0.2">
      <c r="D100" s="5"/>
      <c r="E100" s="5"/>
      <c r="F100" s="5"/>
      <c r="G100" s="5"/>
      <c r="H100" s="5"/>
    </row>
    <row r="101" spans="4:8" x14ac:dyDescent="0.2">
      <c r="D101" s="5"/>
      <c r="E101" s="5"/>
      <c r="F101" s="5"/>
      <c r="G101" s="5"/>
      <c r="H101" s="5"/>
    </row>
    <row r="102" spans="4:8" x14ac:dyDescent="0.2">
      <c r="D102" s="5"/>
      <c r="E102" s="5"/>
      <c r="F102" s="5"/>
      <c r="G102" s="5"/>
      <c r="H102" s="5"/>
    </row>
    <row r="103" spans="4:8" x14ac:dyDescent="0.2">
      <c r="D103" s="5"/>
      <c r="E103" s="5"/>
      <c r="F103" s="5"/>
      <c r="G103" s="5"/>
      <c r="H103" s="5"/>
    </row>
    <row r="104" spans="4:8" x14ac:dyDescent="0.2">
      <c r="D104" s="5"/>
      <c r="E104" s="5"/>
      <c r="F104" s="5"/>
      <c r="G104" s="5"/>
      <c r="H104" s="5"/>
    </row>
    <row r="105" spans="4:8" x14ac:dyDescent="0.2">
      <c r="D105" s="5"/>
      <c r="E105" s="5"/>
      <c r="F105" s="5"/>
      <c r="G105" s="5"/>
      <c r="H105" s="5"/>
    </row>
    <row r="106" spans="4:8" x14ac:dyDescent="0.2">
      <c r="D106" s="5"/>
      <c r="E106" s="5"/>
      <c r="F106" s="5"/>
      <c r="G106" s="5"/>
      <c r="H106" s="5"/>
    </row>
    <row r="107" spans="4:8" x14ac:dyDescent="0.2">
      <c r="D107" s="5"/>
      <c r="E107" s="5"/>
      <c r="F107" s="5"/>
      <c r="G107" s="5"/>
      <c r="H107" s="5"/>
    </row>
    <row r="108" spans="4:8" x14ac:dyDescent="0.2">
      <c r="D108" s="5"/>
      <c r="E108" s="5"/>
      <c r="F108" s="5"/>
      <c r="G108" s="5"/>
      <c r="H108" s="5"/>
    </row>
    <row r="109" spans="4:8" x14ac:dyDescent="0.2">
      <c r="D109" s="5"/>
      <c r="E109" s="5"/>
      <c r="F109" s="5"/>
      <c r="G109" s="5"/>
      <c r="H109" s="5"/>
    </row>
    <row r="110" spans="4:8" x14ac:dyDescent="0.2">
      <c r="D110" s="5"/>
      <c r="E110" s="5"/>
      <c r="F110" s="5"/>
      <c r="G110" s="5"/>
      <c r="H110" s="5"/>
    </row>
    <row r="111" spans="4:8" x14ac:dyDescent="0.2">
      <c r="D111" s="5"/>
      <c r="E111" s="5"/>
      <c r="F111" s="5"/>
      <c r="G111" s="5"/>
      <c r="H111" s="5"/>
    </row>
    <row r="112" spans="4:8" x14ac:dyDescent="0.2">
      <c r="D112" s="5"/>
      <c r="E112" s="5"/>
      <c r="F112" s="5"/>
      <c r="G112" s="5"/>
      <c r="H112" s="5"/>
    </row>
    <row r="113" spans="4:8" x14ac:dyDescent="0.2">
      <c r="D113" s="5"/>
      <c r="E113" s="5"/>
      <c r="F113" s="5"/>
      <c r="G113" s="5"/>
      <c r="H113" s="5"/>
    </row>
    <row r="114" spans="4:8" x14ac:dyDescent="0.2">
      <c r="D114" s="5"/>
      <c r="E114" s="5"/>
      <c r="F114" s="5"/>
      <c r="G114" s="5"/>
      <c r="H114" s="5"/>
    </row>
    <row r="115" spans="4:8" x14ac:dyDescent="0.2">
      <c r="D115" s="5"/>
      <c r="E115" s="5"/>
      <c r="F115" s="5"/>
      <c r="G115" s="5"/>
      <c r="H115" s="5"/>
    </row>
    <row r="116" spans="4:8" x14ac:dyDescent="0.2">
      <c r="D116" s="5"/>
      <c r="E116" s="5"/>
      <c r="F116" s="5"/>
      <c r="G116" s="5"/>
      <c r="H116" s="5"/>
    </row>
    <row r="117" spans="4:8" x14ac:dyDescent="0.2">
      <c r="D117" s="5"/>
      <c r="E117" s="5"/>
      <c r="F117" s="5"/>
      <c r="G117" s="5"/>
      <c r="H117" s="5"/>
    </row>
    <row r="118" spans="4:8" x14ac:dyDescent="0.2">
      <c r="D118" s="5"/>
      <c r="E118" s="5"/>
      <c r="F118" s="5"/>
      <c r="G118" s="5"/>
      <c r="H118" s="5"/>
    </row>
    <row r="119" spans="4:8" x14ac:dyDescent="0.2">
      <c r="D119" s="5"/>
      <c r="E119" s="5"/>
      <c r="F119" s="5"/>
      <c r="G119" s="5"/>
      <c r="H119" s="5"/>
    </row>
    <row r="120" spans="4:8" x14ac:dyDescent="0.2">
      <c r="D120" s="5"/>
      <c r="E120" s="5"/>
      <c r="F120" s="5"/>
      <c r="G120" s="5"/>
      <c r="H120" s="5"/>
    </row>
    <row r="121" spans="4:8" x14ac:dyDescent="0.2">
      <c r="D121" s="5"/>
      <c r="E121" s="5"/>
      <c r="F121" s="5"/>
      <c r="G121" s="5"/>
      <c r="H121" s="5"/>
    </row>
    <row r="122" spans="4:8" x14ac:dyDescent="0.2">
      <c r="D122" s="5"/>
      <c r="E122" s="5"/>
      <c r="F122" s="5"/>
      <c r="G122" s="5"/>
      <c r="H122" s="5"/>
    </row>
    <row r="123" spans="4:8" x14ac:dyDescent="0.2">
      <c r="D123" s="5"/>
      <c r="E123" s="5"/>
      <c r="F123" s="5"/>
      <c r="G123" s="5"/>
      <c r="H123" s="5"/>
    </row>
    <row r="124" spans="4:8" x14ac:dyDescent="0.2">
      <c r="D124" s="5"/>
      <c r="E124" s="5"/>
      <c r="F124" s="5"/>
      <c r="G124" s="5"/>
      <c r="H124" s="5"/>
    </row>
    <row r="128" spans="4:8" x14ac:dyDescent="0.2">
      <c r="D128" s="6"/>
    </row>
  </sheetData>
  <mergeCells count="6">
    <mergeCell ref="A1:G2"/>
    <mergeCell ref="I1:P2"/>
    <mergeCell ref="A3:G3"/>
    <mergeCell ref="I3:P3"/>
    <mergeCell ref="A61:B61"/>
    <mergeCell ref="E61:G61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smith</cp:lastModifiedBy>
  <cp:lastPrinted>2022-02-27T14:34:20Z</cp:lastPrinted>
  <dcterms:created xsi:type="dcterms:W3CDTF">2018-02-24T13:02:26Z</dcterms:created>
  <dcterms:modified xsi:type="dcterms:W3CDTF">2023-03-02T14:45:16Z</dcterms:modified>
</cp:coreProperties>
</file>