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 smith\Documents\Westbury\Accounts\"/>
    </mc:Choice>
  </mc:AlternateContent>
  <xr:revisionPtr revIDLastSave="0" documentId="13_ncr:1_{54E6EF9E-3639-4D43-8E89-6501224059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sh Book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2" i="1" l="1"/>
  <c r="P30" i="1"/>
  <c r="O30" i="1"/>
  <c r="N30" i="1"/>
  <c r="Q31" i="1" s="1"/>
  <c r="M30" i="1"/>
  <c r="L30" i="1"/>
  <c r="H30" i="1"/>
  <c r="K34" i="1" s="1"/>
  <c r="G30" i="1"/>
  <c r="D34" i="1" s="1"/>
  <c r="F30" i="1"/>
  <c r="E30" i="1"/>
  <c r="D30" i="1"/>
  <c r="C30" i="1"/>
  <c r="Q14" i="1"/>
  <c r="Q13" i="1"/>
  <c r="Q12" i="1"/>
  <c r="Q11" i="1"/>
  <c r="Q10" i="1"/>
  <c r="Q9" i="1"/>
  <c r="Q8" i="1"/>
  <c r="Q7" i="1"/>
  <c r="H7" i="1"/>
  <c r="Q6" i="1"/>
  <c r="Q30" i="1" s="1"/>
  <c r="K35" i="1" l="1"/>
  <c r="K36" i="1" s="1"/>
  <c r="R30" i="1"/>
  <c r="D35" i="1" s="1"/>
  <c r="D36" i="1" s="1"/>
  <c r="R32" i="1"/>
  <c r="R6" i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</calcChain>
</file>

<file path=xl/sharedStrings.xml><?xml version="1.0" encoding="utf-8"?>
<sst xmlns="http://schemas.openxmlformats.org/spreadsheetml/2006/main" count="60" uniqueCount="47">
  <si>
    <t>TOTAL</t>
  </si>
  <si>
    <t>WESTBURY PARISH COUNCIL</t>
  </si>
  <si>
    <t>INCOME  £</t>
  </si>
  <si>
    <t>EXPENDITURE £</t>
  </si>
  <si>
    <t>Date</t>
  </si>
  <si>
    <t>Bank ref</t>
  </si>
  <si>
    <t>Details</t>
  </si>
  <si>
    <t>Precept</t>
  </si>
  <si>
    <t>Vat refund</t>
  </si>
  <si>
    <t>Misc.</t>
  </si>
  <si>
    <t>Interest Bus Bank</t>
  </si>
  <si>
    <t>Cheque No</t>
  </si>
  <si>
    <t>Admin</t>
  </si>
  <si>
    <t>S 137</t>
  </si>
  <si>
    <t>Other</t>
  </si>
  <si>
    <t>VAT inc</t>
  </si>
  <si>
    <t>Parish Reserve</t>
  </si>
  <si>
    <t>Cash Account</t>
  </si>
  <si>
    <t>Income</t>
  </si>
  <si>
    <t>Expenditure</t>
  </si>
  <si>
    <t>Total Balance</t>
  </si>
  <si>
    <t>Check Balance</t>
  </si>
  <si>
    <t>Interest</t>
  </si>
  <si>
    <t>Bacs</t>
  </si>
  <si>
    <t>Shropshire Council</t>
  </si>
  <si>
    <t>Westbury Village Hall</t>
  </si>
  <si>
    <t>SO</t>
  </si>
  <si>
    <t>BFWD £</t>
  </si>
  <si>
    <t>£ Total</t>
  </si>
  <si>
    <t>£ total</t>
  </si>
  <si>
    <t>01.04.22</t>
  </si>
  <si>
    <t>RECEIPTS AND PAYMENT SUMMARY FOR YEAR ENDING 31.03.24</t>
  </si>
  <si>
    <t>Salary</t>
  </si>
  <si>
    <t>09.02.23</t>
  </si>
  <si>
    <t>09.03.23</t>
  </si>
  <si>
    <t>04.04.23</t>
  </si>
  <si>
    <t>Kiwi Tree Services.  Fencing</t>
  </si>
  <si>
    <t>12.04.23</t>
  </si>
  <si>
    <t>11.04.23</t>
  </si>
  <si>
    <t>27.04.23</t>
  </si>
  <si>
    <t>Westbury Church Grant</t>
  </si>
  <si>
    <t>12.05.23</t>
  </si>
  <si>
    <t>S J Smith Salary</t>
  </si>
  <si>
    <t>18.05.23</t>
  </si>
  <si>
    <t>Shropshire Council Electricity</t>
  </si>
  <si>
    <t xml:space="preserve">Shropshire Council </t>
  </si>
  <si>
    <t xml:space="preserve">S J Smith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</si>
</sst>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&quot;£&quot;#,##0.00"/>
    <numFmt numFmtId="167" formatCode="_-[$£-809]* #,##0.00_-;\-[$£-809]* #,##0.00_-;_-[$£-809]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7">
    <xf numFmtId="0" fontId="0" fillId="0" borderId="0" xfId="0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 wrapText="1"/>
    </xf>
    <xf numFmtId="164" fontId="4" fillId="5" borderId="7" xfId="0" applyNumberFormat="1" applyFont="1" applyFill="1" applyBorder="1" applyAlignment="1">
      <alignment horizontal="center" wrapText="1"/>
    </xf>
    <xf numFmtId="164" fontId="1" fillId="0" borderId="6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44" fontId="1" fillId="0" borderId="7" xfId="0" applyNumberFormat="1" applyFont="1" applyBorder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5" borderId="0" xfId="0" applyNumberFormat="1" applyFont="1" applyFill="1" applyAlignment="1">
      <alignment horizontal="center"/>
    </xf>
    <xf numFmtId="44" fontId="4" fillId="5" borderId="7" xfId="0" applyNumberFormat="1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44" fontId="4" fillId="5" borderId="0" xfId="0" applyNumberFormat="1" applyFont="1" applyFill="1" applyAlignment="1">
      <alignment horizontal="center"/>
    </xf>
    <xf numFmtId="44" fontId="1" fillId="5" borderId="7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left"/>
    </xf>
    <xf numFmtId="164" fontId="1" fillId="0" borderId="0" xfId="0" applyNumberFormat="1" applyFont="1"/>
    <xf numFmtId="44" fontId="1" fillId="0" borderId="7" xfId="0" applyNumberFormat="1" applyFont="1" applyBorder="1" applyAlignment="1">
      <alignment horizontal="right"/>
    </xf>
    <xf numFmtId="0" fontId="1" fillId="0" borderId="0" xfId="0" applyFont="1"/>
    <xf numFmtId="44" fontId="3" fillId="5" borderId="0" xfId="0" applyNumberFormat="1" applyFont="1" applyFill="1" applyAlignment="1">
      <alignment horizontal="center"/>
    </xf>
    <xf numFmtId="44" fontId="1" fillId="0" borderId="0" xfId="0" applyNumberFormat="1" applyFont="1"/>
    <xf numFmtId="164" fontId="1" fillId="0" borderId="7" xfId="0" applyNumberFormat="1" applyFont="1" applyBorder="1" applyAlignment="1">
      <alignment horizontal="center"/>
    </xf>
    <xf numFmtId="164" fontId="4" fillId="5" borderId="0" xfId="0" applyNumberFormat="1" applyFont="1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7" fontId="3" fillId="5" borderId="0" xfId="0" applyNumberFormat="1" applyFont="1" applyFill="1" applyAlignment="1">
      <alignment horizontal="center"/>
    </xf>
    <xf numFmtId="164" fontId="1" fillId="0" borderId="7" xfId="0" applyNumberFormat="1" applyFont="1" applyBorder="1" applyAlignment="1">
      <alignment horizontal="left"/>
    </xf>
    <xf numFmtId="167" fontId="1" fillId="5" borderId="0" xfId="0" applyNumberFormat="1" applyFont="1" applyFill="1" applyAlignment="1">
      <alignment horizontal="center"/>
    </xf>
    <xf numFmtId="0" fontId="1" fillId="0" borderId="7" xfId="0" applyFont="1" applyBorder="1" applyAlignment="1">
      <alignment horizontal="left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3" fillId="6" borderId="1" xfId="0" applyNumberFormat="1" applyFont="1" applyFill="1" applyBorder="1" applyAlignment="1">
      <alignment horizontal="center"/>
    </xf>
    <xf numFmtId="1" fontId="3" fillId="6" borderId="3" xfId="0" applyNumberFormat="1" applyFont="1" applyFill="1" applyBorder="1" applyAlignment="1">
      <alignment horizontal="center"/>
    </xf>
    <xf numFmtId="164" fontId="3" fillId="6" borderId="2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7" fontId="1" fillId="3" borderId="13" xfId="0" applyNumberFormat="1" applyFont="1" applyFill="1" applyBorder="1" applyAlignment="1">
      <alignment horizontal="center"/>
    </xf>
    <xf numFmtId="17" fontId="1" fillId="3" borderId="11" xfId="0" applyNumberFormat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1" fillId="3" borderId="14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4" fontId="1" fillId="7" borderId="0" xfId="0" applyNumberFormat="1" applyFont="1" applyFill="1" applyAlignment="1">
      <alignment horizontal="center"/>
    </xf>
    <xf numFmtId="164" fontId="3" fillId="0" borderId="7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43" fontId="1" fillId="0" borderId="0" xfId="0" applyNumberFormat="1" applyFont="1" applyAlignment="1">
      <alignment horizontal="center" vertical="top"/>
    </xf>
    <xf numFmtId="43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 wrapText="1"/>
    </xf>
    <xf numFmtId="2" fontId="1" fillId="0" borderId="0" xfId="0" applyNumberFormat="1" applyFont="1" applyAlignment="1">
      <alignment horizontal="center" wrapText="1"/>
    </xf>
    <xf numFmtId="0" fontId="1" fillId="0" borderId="6" xfId="0" applyNumberFormat="1" applyFont="1" applyBorder="1" applyAlignment="1">
      <alignment horizontal="center"/>
    </xf>
    <xf numFmtId="166" fontId="1" fillId="5" borderId="7" xfId="0" applyNumberFormat="1" applyFont="1" applyFill="1" applyBorder="1" applyAlignment="1">
      <alignment horizontal="left"/>
    </xf>
    <xf numFmtId="44" fontId="1" fillId="5" borderId="7" xfId="0" applyNumberFormat="1" applyFont="1" applyFill="1" applyBorder="1" applyAlignment="1">
      <alignment horizontal="left" wrapText="1"/>
    </xf>
    <xf numFmtId="44" fontId="1" fillId="5" borderId="7" xfId="0" applyNumberFormat="1" applyFont="1" applyFill="1" applyBorder="1" applyAlignment="1">
      <alignment horizontal="left"/>
    </xf>
    <xf numFmtId="44" fontId="1" fillId="5" borderId="0" xfId="0" applyNumberFormat="1" applyFont="1" applyFill="1" applyAlignment="1">
      <alignment horizontal="right" wrapText="1"/>
    </xf>
    <xf numFmtId="44" fontId="1" fillId="5" borderId="7" xfId="1" applyNumberFormat="1" applyFont="1" applyFill="1" applyBorder="1" applyAlignment="1"/>
    <xf numFmtId="44" fontId="3" fillId="0" borderId="6" xfId="0" applyNumberFormat="1" applyFont="1" applyBorder="1" applyAlignment="1">
      <alignment horizontal="center" wrapText="1"/>
    </xf>
    <xf numFmtId="44" fontId="3" fillId="0" borderId="0" xfId="0" applyNumberFormat="1" applyFont="1" applyAlignment="1">
      <alignment horizontal="center" wrapText="1"/>
    </xf>
    <xf numFmtId="44" fontId="3" fillId="0" borderId="8" xfId="0" applyNumberFormat="1" applyFont="1" applyBorder="1" applyAlignment="1">
      <alignment horizontal="center" wrapText="1"/>
    </xf>
    <xf numFmtId="44" fontId="1" fillId="0" borderId="6" xfId="0" applyNumberFormat="1" applyFont="1" applyBorder="1" applyAlignment="1">
      <alignment horizontal="center" wrapText="1"/>
    </xf>
    <xf numFmtId="44" fontId="1" fillId="0" borderId="0" xfId="0" applyNumberFormat="1" applyFont="1" applyAlignment="1">
      <alignment horizontal="center" wrapText="1"/>
    </xf>
    <xf numFmtId="44" fontId="1" fillId="0" borderId="8" xfId="0" applyNumberFormat="1" applyFont="1" applyBorder="1" applyAlignment="1">
      <alignment horizontal="center" wrapText="1"/>
    </xf>
    <xf numFmtId="44" fontId="1" fillId="0" borderId="6" xfId="0" applyNumberFormat="1" applyFont="1" applyBorder="1" applyAlignment="1">
      <alignment horizontal="center"/>
    </xf>
    <xf numFmtId="44" fontId="1" fillId="0" borderId="8" xfId="0" applyNumberFormat="1" applyFont="1" applyBorder="1" applyAlignment="1">
      <alignment horizontal="center"/>
    </xf>
    <xf numFmtId="44" fontId="1" fillId="0" borderId="0" xfId="0" applyNumberFormat="1" applyFont="1" applyAlignment="1">
      <alignment horizontal="right"/>
    </xf>
    <xf numFmtId="44" fontId="1" fillId="0" borderId="8" xfId="0" applyNumberFormat="1" applyFont="1" applyBorder="1"/>
    <xf numFmtId="44" fontId="3" fillId="4" borderId="7" xfId="0" applyNumberFormat="1" applyFont="1" applyFill="1" applyBorder="1" applyAlignment="1">
      <alignment horizontal="center" wrapText="1"/>
    </xf>
    <xf numFmtId="44" fontId="1" fillId="4" borderId="7" xfId="0" applyNumberFormat="1" applyFont="1" applyFill="1" applyBorder="1" applyAlignment="1">
      <alignment horizontal="center"/>
    </xf>
    <xf numFmtId="44" fontId="3" fillId="8" borderId="1" xfId="0" applyNumberFormat="1" applyFont="1" applyFill="1" applyBorder="1" applyAlignment="1">
      <alignment horizontal="center"/>
    </xf>
    <xf numFmtId="44" fontId="3" fillId="6" borderId="2" xfId="0" applyNumberFormat="1" applyFont="1" applyFill="1" applyBorder="1" applyAlignment="1">
      <alignment horizontal="center"/>
    </xf>
    <xf numFmtId="44" fontId="3" fillId="6" borderId="5" xfId="0" applyNumberFormat="1" applyFont="1" applyFill="1" applyBorder="1" applyAlignment="1">
      <alignment horizontal="center"/>
    </xf>
    <xf numFmtId="44" fontId="3" fillId="6" borderId="3" xfId="0" applyNumberFormat="1" applyFont="1" applyFill="1" applyBorder="1" applyAlignment="1">
      <alignment horizontal="center"/>
    </xf>
    <xf numFmtId="44" fontId="1" fillId="3" borderId="15" xfId="0" applyNumberFormat="1" applyFont="1" applyFill="1" applyBorder="1" applyAlignment="1">
      <alignment horizontal="center"/>
    </xf>
    <xf numFmtId="44" fontId="1" fillId="3" borderId="12" xfId="0" applyNumberFormat="1" applyFont="1" applyFill="1" applyBorder="1"/>
    <xf numFmtId="44" fontId="1" fillId="3" borderId="4" xfId="0" applyNumberFormat="1" applyFont="1" applyFill="1" applyBorder="1" applyAlignment="1">
      <alignment horizontal="center"/>
    </xf>
    <xf numFmtId="44" fontId="3" fillId="3" borderId="14" xfId="0" applyNumberFormat="1" applyFont="1" applyFill="1" applyBorder="1" applyAlignment="1">
      <alignment horizontal="center"/>
    </xf>
    <xf numFmtId="44" fontId="1" fillId="0" borderId="3" xfId="0" applyNumberFormat="1" applyFont="1" applyBorder="1" applyAlignment="1">
      <alignment horizontal="center"/>
    </xf>
    <xf numFmtId="44" fontId="1" fillId="0" borderId="16" xfId="0" applyNumberFormat="1" applyFont="1" applyBorder="1" applyAlignment="1">
      <alignment horizontal="center"/>
    </xf>
    <xf numFmtId="44" fontId="1" fillId="3" borderId="13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"/>
  <sheetViews>
    <sheetView tabSelected="1" topLeftCell="A3" zoomScale="70" zoomScaleNormal="70" workbookViewId="0">
      <selection activeCell="K8" sqref="K8"/>
    </sheetView>
  </sheetViews>
  <sheetFormatPr defaultColWidth="8.85546875" defaultRowHeight="12.75" x14ac:dyDescent="0.2"/>
  <cols>
    <col min="1" max="1" width="7.7109375" style="2" customWidth="1"/>
    <col min="2" max="2" width="9.28515625" style="4" customWidth="1"/>
    <col min="3" max="3" width="18.42578125" style="2" bestFit="1" customWidth="1"/>
    <col min="4" max="4" width="15" style="2" customWidth="1"/>
    <col min="5" max="5" width="12.140625" style="2" bestFit="1" customWidth="1"/>
    <col min="6" max="6" width="13.85546875" style="2" customWidth="1"/>
    <col min="7" max="7" width="9.5703125" style="2" customWidth="1"/>
    <col min="8" max="8" width="14.85546875" style="3" customWidth="1"/>
    <col min="9" max="9" width="8.5703125" style="2" customWidth="1"/>
    <col min="10" max="10" width="10.140625" style="4" bestFit="1" customWidth="1"/>
    <col min="11" max="11" width="29.7109375" style="2" customWidth="1"/>
    <col min="12" max="12" width="13.42578125" style="2" customWidth="1"/>
    <col min="13" max="13" width="10.5703125" style="2" customWidth="1"/>
    <col min="14" max="14" width="14" style="2" bestFit="1" customWidth="1"/>
    <col min="15" max="15" width="13.28515625" style="2" bestFit="1" customWidth="1"/>
    <col min="16" max="16" width="11.5703125" style="2" bestFit="1" customWidth="1"/>
    <col min="17" max="17" width="14.42578125" style="1" bestFit="1" customWidth="1"/>
    <col min="18" max="18" width="15.42578125" style="2" customWidth="1"/>
    <col min="19" max="22" width="8.85546875" style="2"/>
    <col min="23" max="23" width="9.42578125" style="2" customWidth="1"/>
    <col min="24" max="16384" width="8.85546875" style="2"/>
  </cols>
  <sheetData>
    <row r="1" spans="1:18" x14ac:dyDescent="0.2">
      <c r="A1" s="62" t="s">
        <v>1</v>
      </c>
      <c r="B1" s="62"/>
      <c r="C1" s="62"/>
      <c r="D1" s="62"/>
      <c r="E1" s="62"/>
      <c r="F1" s="62"/>
      <c r="G1" s="62"/>
      <c r="H1" s="5"/>
      <c r="I1" s="62" t="s">
        <v>31</v>
      </c>
      <c r="J1" s="62"/>
      <c r="K1" s="62"/>
      <c r="L1" s="62"/>
      <c r="M1" s="62"/>
      <c r="N1" s="62"/>
      <c r="O1" s="62"/>
      <c r="P1" s="62"/>
    </row>
    <row r="2" spans="1:18" ht="13.5" thickBot="1" x14ac:dyDescent="0.25">
      <c r="A2" s="62"/>
      <c r="B2" s="62"/>
      <c r="C2" s="62"/>
      <c r="D2" s="62"/>
      <c r="E2" s="62"/>
      <c r="F2" s="62"/>
      <c r="G2" s="62"/>
      <c r="H2" s="5"/>
      <c r="I2" s="62"/>
      <c r="J2" s="62"/>
      <c r="K2" s="62"/>
      <c r="L2" s="62"/>
      <c r="M2" s="62"/>
      <c r="N2" s="62"/>
      <c r="O2" s="62"/>
      <c r="P2" s="62"/>
    </row>
    <row r="3" spans="1:18" ht="13.5" thickBot="1" x14ac:dyDescent="0.25">
      <c r="A3" s="63" t="s">
        <v>2</v>
      </c>
      <c r="B3" s="64"/>
      <c r="C3" s="64"/>
      <c r="D3" s="64"/>
      <c r="E3" s="64"/>
      <c r="F3" s="64"/>
      <c r="G3" s="64"/>
      <c r="H3" s="6"/>
      <c r="I3" s="63" t="s">
        <v>3</v>
      </c>
      <c r="J3" s="64"/>
      <c r="K3" s="64"/>
      <c r="L3" s="64"/>
      <c r="M3" s="64"/>
      <c r="N3" s="64"/>
      <c r="O3" s="64"/>
      <c r="P3" s="64"/>
      <c r="Q3" s="7" t="s">
        <v>27</v>
      </c>
      <c r="R3" s="68">
        <v>15023.23</v>
      </c>
    </row>
    <row r="4" spans="1:18" ht="25.5" x14ac:dyDescent="0.2">
      <c r="A4" s="8" t="s">
        <v>4</v>
      </c>
      <c r="B4" s="9" t="s">
        <v>5</v>
      </c>
      <c r="C4" s="10" t="s">
        <v>6</v>
      </c>
      <c r="D4" s="11" t="s">
        <v>7</v>
      </c>
      <c r="E4" s="10" t="s">
        <v>8</v>
      </c>
      <c r="F4" s="11" t="s">
        <v>9</v>
      </c>
      <c r="G4" s="10" t="s">
        <v>10</v>
      </c>
      <c r="H4" s="12" t="s">
        <v>28</v>
      </c>
      <c r="I4" s="10" t="s">
        <v>4</v>
      </c>
      <c r="J4" s="9" t="s">
        <v>11</v>
      </c>
      <c r="K4" s="10" t="s">
        <v>6</v>
      </c>
      <c r="L4" s="8" t="s">
        <v>32</v>
      </c>
      <c r="M4" s="10" t="s">
        <v>12</v>
      </c>
      <c r="N4" s="10" t="s">
        <v>13</v>
      </c>
      <c r="O4" s="13" t="s">
        <v>14</v>
      </c>
      <c r="P4" s="14" t="s">
        <v>15</v>
      </c>
      <c r="Q4" s="15" t="s">
        <v>29</v>
      </c>
      <c r="R4" s="16"/>
    </row>
    <row r="5" spans="1:18" x14ac:dyDescent="0.2">
      <c r="A5" s="78" t="s">
        <v>33</v>
      </c>
      <c r="B5" s="22">
        <v>11</v>
      </c>
      <c r="C5" s="75" t="s">
        <v>22</v>
      </c>
      <c r="D5" s="24"/>
      <c r="E5" s="25"/>
      <c r="F5" s="33"/>
      <c r="G5" s="69">
        <v>1.25</v>
      </c>
      <c r="H5" s="70"/>
      <c r="I5" s="17"/>
      <c r="J5" s="19"/>
      <c r="K5" s="71"/>
      <c r="L5" s="84"/>
      <c r="M5" s="85"/>
      <c r="N5" s="85"/>
      <c r="O5" s="86"/>
      <c r="P5" s="94"/>
      <c r="Q5" s="72"/>
      <c r="R5" s="47"/>
    </row>
    <row r="6" spans="1:18" x14ac:dyDescent="0.2">
      <c r="A6" s="78" t="s">
        <v>34</v>
      </c>
      <c r="B6" s="22">
        <v>12</v>
      </c>
      <c r="C6" s="75" t="s">
        <v>22</v>
      </c>
      <c r="D6" s="24"/>
      <c r="E6" s="25"/>
      <c r="F6" s="24"/>
      <c r="G6" s="69">
        <v>1.1599999999999999</v>
      </c>
      <c r="H6" s="20"/>
      <c r="I6" s="77" t="s">
        <v>35</v>
      </c>
      <c r="J6" s="19">
        <v>1188</v>
      </c>
      <c r="K6" s="76" t="s">
        <v>36</v>
      </c>
      <c r="L6" s="87"/>
      <c r="M6" s="88"/>
      <c r="N6" s="88"/>
      <c r="O6" s="89">
        <v>3600</v>
      </c>
      <c r="P6" s="94"/>
      <c r="Q6" s="80">
        <f>SUM(L6:O6)</f>
        <v>3600</v>
      </c>
      <c r="R6" s="82">
        <f>SUM(R3+H6-Q6)</f>
        <v>11423.23</v>
      </c>
    </row>
    <row r="7" spans="1:18" x14ac:dyDescent="0.2">
      <c r="A7" s="78" t="s">
        <v>30</v>
      </c>
      <c r="B7" s="22" t="s">
        <v>23</v>
      </c>
      <c r="C7" s="75" t="s">
        <v>24</v>
      </c>
      <c r="D7" s="24">
        <v>14366</v>
      </c>
      <c r="E7" s="25"/>
      <c r="F7" s="24"/>
      <c r="G7" s="26"/>
      <c r="H7" s="30">
        <f>SUM(D7:F7)</f>
        <v>14366</v>
      </c>
      <c r="I7" s="45" t="s">
        <v>37</v>
      </c>
      <c r="J7" s="22" t="s">
        <v>26</v>
      </c>
      <c r="K7" s="75" t="s">
        <v>42</v>
      </c>
      <c r="L7" s="90">
        <v>229.02</v>
      </c>
      <c r="M7" s="25">
        <v>35.53</v>
      </c>
      <c r="N7" s="25"/>
      <c r="O7" s="91"/>
      <c r="P7" s="95"/>
      <c r="Q7" s="81">
        <f>SUM(L7:O7)</f>
        <v>264.55</v>
      </c>
      <c r="R7" s="83">
        <f t="shared" ref="R7:R29" si="0">SUM(R6+H7-Q7)</f>
        <v>25524.68</v>
      </c>
    </row>
    <row r="8" spans="1:18" x14ac:dyDescent="0.2">
      <c r="A8" s="78" t="s">
        <v>38</v>
      </c>
      <c r="B8" s="22">
        <v>1</v>
      </c>
      <c r="C8" s="75" t="s">
        <v>22</v>
      </c>
      <c r="D8" s="24"/>
      <c r="E8" s="25"/>
      <c r="F8" s="24"/>
      <c r="G8" s="26">
        <v>1.56</v>
      </c>
      <c r="H8" s="27"/>
      <c r="I8" s="45" t="s">
        <v>39</v>
      </c>
      <c r="J8" s="22">
        <v>1189</v>
      </c>
      <c r="K8" s="75" t="s">
        <v>40</v>
      </c>
      <c r="L8" s="90"/>
      <c r="M8" s="25"/>
      <c r="N8" s="25">
        <v>500</v>
      </c>
      <c r="O8" s="91"/>
      <c r="P8" s="95"/>
      <c r="Q8" s="81">
        <f t="shared" ref="Q8:Q29" si="1">SUM(L8:O8)</f>
        <v>500</v>
      </c>
      <c r="R8" s="83">
        <f t="shared" si="0"/>
        <v>25024.68</v>
      </c>
    </row>
    <row r="9" spans="1:18" x14ac:dyDescent="0.2">
      <c r="A9" s="21"/>
      <c r="B9" s="22"/>
      <c r="C9" s="23"/>
      <c r="D9" s="24"/>
      <c r="E9" s="25"/>
      <c r="F9" s="24"/>
      <c r="G9" s="29"/>
      <c r="H9" s="30"/>
      <c r="I9" s="45" t="s">
        <v>41</v>
      </c>
      <c r="J9" s="22" t="s">
        <v>26</v>
      </c>
      <c r="K9" s="75" t="s">
        <v>42</v>
      </c>
      <c r="L9" s="90">
        <v>229.02</v>
      </c>
      <c r="M9" s="25"/>
      <c r="N9" s="25"/>
      <c r="O9" s="91"/>
      <c r="P9" s="95"/>
      <c r="Q9" s="81">
        <f t="shared" si="1"/>
        <v>229.02</v>
      </c>
      <c r="R9" s="83">
        <f t="shared" si="0"/>
        <v>24795.66</v>
      </c>
    </row>
    <row r="10" spans="1:18" x14ac:dyDescent="0.2">
      <c r="A10" s="21"/>
      <c r="B10" s="22"/>
      <c r="C10" s="32"/>
      <c r="D10" s="24"/>
      <c r="E10" s="25"/>
      <c r="F10" s="33"/>
      <c r="G10" s="69"/>
      <c r="H10" s="30"/>
      <c r="I10" s="45" t="s">
        <v>43</v>
      </c>
      <c r="J10" s="22">
        <v>1190</v>
      </c>
      <c r="K10" s="75" t="s">
        <v>46</v>
      </c>
      <c r="L10" s="90"/>
      <c r="M10" s="25">
        <v>45.97</v>
      </c>
      <c r="N10" s="25"/>
      <c r="O10" s="91"/>
      <c r="P10" s="95"/>
      <c r="Q10" s="81">
        <f t="shared" si="1"/>
        <v>45.97</v>
      </c>
      <c r="R10" s="83">
        <f t="shared" si="0"/>
        <v>24749.69</v>
      </c>
    </row>
    <row r="11" spans="1:18" x14ac:dyDescent="0.2">
      <c r="A11" s="18"/>
      <c r="B11" s="22"/>
      <c r="C11" s="34"/>
      <c r="D11" s="24"/>
      <c r="E11" s="25"/>
      <c r="F11" s="24"/>
      <c r="G11" s="69"/>
      <c r="H11" s="30"/>
      <c r="I11" s="45" t="s">
        <v>43</v>
      </c>
      <c r="J11" s="22">
        <v>1191</v>
      </c>
      <c r="K11" s="75" t="s">
        <v>36</v>
      </c>
      <c r="L11" s="90"/>
      <c r="M11" s="25"/>
      <c r="N11" s="25"/>
      <c r="O11" s="91">
        <v>1520</v>
      </c>
      <c r="P11" s="95"/>
      <c r="Q11" s="81">
        <f t="shared" si="1"/>
        <v>1520</v>
      </c>
      <c r="R11" s="83">
        <f t="shared" si="0"/>
        <v>23229.69</v>
      </c>
    </row>
    <row r="12" spans="1:18" x14ac:dyDescent="0.2">
      <c r="A12" s="18"/>
      <c r="B12" s="22"/>
      <c r="C12" s="34"/>
      <c r="D12" s="24"/>
      <c r="E12" s="25"/>
      <c r="F12" s="24"/>
      <c r="G12" s="26"/>
      <c r="H12" s="30"/>
      <c r="I12" s="45" t="s">
        <v>43</v>
      </c>
      <c r="J12" s="22">
        <v>1192</v>
      </c>
      <c r="K12" s="75" t="s">
        <v>25</v>
      </c>
      <c r="L12" s="90"/>
      <c r="M12" s="25">
        <v>12</v>
      </c>
      <c r="N12" s="25"/>
      <c r="O12" s="91"/>
      <c r="P12" s="95"/>
      <c r="Q12" s="81">
        <f t="shared" si="1"/>
        <v>12</v>
      </c>
      <c r="R12" s="83">
        <f t="shared" si="0"/>
        <v>23217.69</v>
      </c>
    </row>
    <row r="13" spans="1:18" x14ac:dyDescent="0.2">
      <c r="A13" s="18"/>
      <c r="B13" s="22"/>
      <c r="C13" s="34"/>
      <c r="D13" s="24"/>
      <c r="E13" s="25"/>
      <c r="F13" s="24"/>
      <c r="G13" s="35"/>
      <c r="H13" s="30"/>
      <c r="I13" s="45" t="s">
        <v>43</v>
      </c>
      <c r="J13" s="22">
        <v>1193</v>
      </c>
      <c r="K13" s="75" t="s">
        <v>44</v>
      </c>
      <c r="L13" s="90"/>
      <c r="M13" s="25"/>
      <c r="N13" s="25"/>
      <c r="O13" s="91">
        <v>210.96</v>
      </c>
      <c r="P13" s="95">
        <v>35.159999999999997</v>
      </c>
      <c r="Q13" s="81">
        <f t="shared" si="1"/>
        <v>210.96</v>
      </c>
      <c r="R13" s="83">
        <f t="shared" si="0"/>
        <v>23006.73</v>
      </c>
    </row>
    <row r="14" spans="1:18" x14ac:dyDescent="0.2">
      <c r="A14" s="18"/>
      <c r="B14" s="22"/>
      <c r="C14" s="34"/>
      <c r="D14" s="24"/>
      <c r="E14" s="25"/>
      <c r="F14" s="24"/>
      <c r="G14" s="29"/>
      <c r="H14" s="30"/>
      <c r="I14" s="45" t="s">
        <v>43</v>
      </c>
      <c r="J14" s="22">
        <v>1194</v>
      </c>
      <c r="K14" s="75" t="s">
        <v>45</v>
      </c>
      <c r="L14" s="90"/>
      <c r="M14" s="25"/>
      <c r="N14" s="25"/>
      <c r="O14" s="91">
        <v>10</v>
      </c>
      <c r="P14" s="95"/>
      <c r="Q14" s="81">
        <f t="shared" si="1"/>
        <v>10</v>
      </c>
      <c r="R14" s="83">
        <f t="shared" si="0"/>
        <v>22996.73</v>
      </c>
    </row>
    <row r="15" spans="1:18" x14ac:dyDescent="0.2">
      <c r="A15" s="21"/>
      <c r="B15" s="22"/>
      <c r="C15" s="32"/>
      <c r="D15" s="24"/>
      <c r="E15" s="36"/>
      <c r="F15" s="24"/>
      <c r="G15" s="26"/>
      <c r="H15" s="27"/>
      <c r="I15" s="28"/>
      <c r="J15" s="22"/>
      <c r="K15" s="31"/>
      <c r="L15" s="90"/>
      <c r="M15" s="25"/>
      <c r="N15" s="25"/>
      <c r="O15" s="91"/>
      <c r="P15" s="95"/>
      <c r="Q15" s="79"/>
      <c r="R15" s="83">
        <f t="shared" si="0"/>
        <v>22996.73</v>
      </c>
    </row>
    <row r="16" spans="1:18" x14ac:dyDescent="0.2">
      <c r="A16" s="21"/>
      <c r="B16" s="22"/>
      <c r="C16" s="32"/>
      <c r="D16" s="24"/>
      <c r="E16" s="25"/>
      <c r="F16" s="24"/>
      <c r="G16" s="35"/>
      <c r="H16" s="30"/>
      <c r="I16" s="28"/>
      <c r="J16" s="22"/>
      <c r="K16" s="23"/>
      <c r="L16" s="90"/>
      <c r="M16" s="25"/>
      <c r="N16" s="25"/>
      <c r="O16" s="91"/>
      <c r="P16" s="95"/>
      <c r="Q16" s="79"/>
      <c r="R16" s="83">
        <f t="shared" si="0"/>
        <v>22996.73</v>
      </c>
    </row>
    <row r="17" spans="1:18" x14ac:dyDescent="0.2">
      <c r="A17" s="21"/>
      <c r="B17" s="22"/>
      <c r="C17" s="32"/>
      <c r="D17" s="24"/>
      <c r="E17" s="25"/>
      <c r="F17" s="24"/>
      <c r="G17" s="26"/>
      <c r="H17" s="30"/>
      <c r="I17" s="28"/>
      <c r="J17" s="22"/>
      <c r="K17" s="23"/>
      <c r="L17" s="90"/>
      <c r="M17" s="25"/>
      <c r="N17" s="25"/>
      <c r="O17" s="91"/>
      <c r="P17" s="95"/>
      <c r="Q17" s="79"/>
      <c r="R17" s="83">
        <f t="shared" si="0"/>
        <v>22996.73</v>
      </c>
    </row>
    <row r="18" spans="1:18" x14ac:dyDescent="0.2">
      <c r="A18" s="21"/>
      <c r="B18" s="22"/>
      <c r="C18" s="32"/>
      <c r="D18" s="24"/>
      <c r="E18" s="25"/>
      <c r="F18" s="24"/>
      <c r="G18" s="26"/>
      <c r="H18" s="30"/>
      <c r="I18" s="28"/>
      <c r="J18" s="22"/>
      <c r="K18" s="31"/>
      <c r="L18" s="90"/>
      <c r="M18" s="25"/>
      <c r="N18" s="25"/>
      <c r="O18" s="91"/>
      <c r="P18" s="95"/>
      <c r="Q18" s="79"/>
      <c r="R18" s="83">
        <f t="shared" si="0"/>
        <v>22996.73</v>
      </c>
    </row>
    <row r="19" spans="1:18" x14ac:dyDescent="0.2">
      <c r="A19" s="21"/>
      <c r="B19" s="22"/>
      <c r="C19" s="32"/>
      <c r="D19" s="24"/>
      <c r="E19" s="25"/>
      <c r="F19" s="24"/>
      <c r="G19" s="26"/>
      <c r="H19" s="30"/>
      <c r="I19" s="28"/>
      <c r="J19" s="22"/>
      <c r="K19" s="23"/>
      <c r="L19" s="90"/>
      <c r="M19" s="25"/>
      <c r="N19" s="25"/>
      <c r="O19" s="91"/>
      <c r="P19" s="95"/>
      <c r="Q19" s="79"/>
      <c r="R19" s="83">
        <f t="shared" si="0"/>
        <v>22996.73</v>
      </c>
    </row>
    <row r="20" spans="1:18" x14ac:dyDescent="0.2">
      <c r="A20" s="21"/>
      <c r="B20" s="22"/>
      <c r="C20" s="32"/>
      <c r="D20" s="37"/>
      <c r="E20" s="3"/>
      <c r="F20" s="37"/>
      <c r="G20" s="38"/>
      <c r="H20" s="30"/>
      <c r="I20" s="28"/>
      <c r="J20" s="22"/>
      <c r="K20" s="23"/>
      <c r="L20" s="90"/>
      <c r="M20" s="25"/>
      <c r="N20" s="25"/>
      <c r="O20" s="91"/>
      <c r="P20" s="95"/>
      <c r="Q20" s="79"/>
      <c r="R20" s="83">
        <f t="shared" si="0"/>
        <v>22996.73</v>
      </c>
    </row>
    <row r="21" spans="1:18" x14ac:dyDescent="0.2">
      <c r="A21" s="21"/>
      <c r="B21" s="22"/>
      <c r="C21" s="32"/>
      <c r="D21" s="37"/>
      <c r="E21" s="3"/>
      <c r="F21" s="37"/>
      <c r="G21" s="39"/>
      <c r="H21" s="30"/>
      <c r="I21" s="28"/>
      <c r="J21" s="22"/>
      <c r="K21" s="23"/>
      <c r="L21" s="90"/>
      <c r="M21" s="25"/>
      <c r="N21" s="25"/>
      <c r="O21" s="91"/>
      <c r="P21" s="95"/>
      <c r="Q21" s="79"/>
      <c r="R21" s="83">
        <f t="shared" si="0"/>
        <v>22996.73</v>
      </c>
    </row>
    <row r="22" spans="1:18" x14ac:dyDescent="0.2">
      <c r="A22" s="21"/>
      <c r="B22" s="22"/>
      <c r="C22" s="32"/>
      <c r="D22" s="37"/>
      <c r="E22" s="3"/>
      <c r="F22" s="40"/>
      <c r="G22" s="39"/>
      <c r="H22" s="30"/>
      <c r="I22" s="28"/>
      <c r="J22" s="22"/>
      <c r="K22" s="23"/>
      <c r="L22" s="90"/>
      <c r="M22" s="25"/>
      <c r="N22" s="25"/>
      <c r="O22" s="91"/>
      <c r="P22" s="95"/>
      <c r="Q22" s="79"/>
      <c r="R22" s="83">
        <f t="shared" si="0"/>
        <v>22996.73</v>
      </c>
    </row>
    <row r="23" spans="1:18" x14ac:dyDescent="0.2">
      <c r="A23" s="21"/>
      <c r="B23" s="22"/>
      <c r="C23" s="32"/>
      <c r="D23" s="37"/>
      <c r="E23" s="3"/>
      <c r="F23" s="37"/>
      <c r="G23" s="41"/>
      <c r="H23" s="30"/>
      <c r="I23" s="28"/>
      <c r="J23" s="22"/>
      <c r="K23" s="23"/>
      <c r="L23" s="90"/>
      <c r="M23" s="25"/>
      <c r="N23" s="25"/>
      <c r="O23" s="91"/>
      <c r="P23" s="95"/>
      <c r="Q23" s="79"/>
      <c r="R23" s="83">
        <f t="shared" si="0"/>
        <v>22996.73</v>
      </c>
    </row>
    <row r="24" spans="1:18" x14ac:dyDescent="0.2">
      <c r="A24" s="21"/>
      <c r="B24" s="22"/>
      <c r="C24" s="32"/>
      <c r="D24" s="37"/>
      <c r="E24" s="3"/>
      <c r="F24" s="37"/>
      <c r="G24" s="41"/>
      <c r="H24" s="30"/>
      <c r="I24" s="28"/>
      <c r="J24" s="22"/>
      <c r="K24" s="42"/>
      <c r="L24" s="25"/>
      <c r="M24" s="25"/>
      <c r="N24" s="25"/>
      <c r="O24" s="25"/>
      <c r="P24" s="95"/>
      <c r="Q24" s="79"/>
      <c r="R24" s="83">
        <f t="shared" si="0"/>
        <v>22996.73</v>
      </c>
    </row>
    <row r="25" spans="1:18" x14ac:dyDescent="0.2">
      <c r="A25" s="21"/>
      <c r="B25" s="22"/>
      <c r="C25" s="32"/>
      <c r="D25" s="37"/>
      <c r="E25" s="3"/>
      <c r="F25" s="37"/>
      <c r="G25" s="43"/>
      <c r="H25" s="30"/>
      <c r="I25" s="28"/>
      <c r="J25" s="22"/>
      <c r="K25" s="42"/>
      <c r="L25" s="25"/>
      <c r="M25" s="25"/>
      <c r="N25" s="25"/>
      <c r="O25" s="25"/>
      <c r="P25" s="95"/>
      <c r="Q25" s="79"/>
      <c r="R25" s="83">
        <f t="shared" si="0"/>
        <v>22996.73</v>
      </c>
    </row>
    <row r="26" spans="1:18" x14ac:dyDescent="0.2">
      <c r="A26" s="21"/>
      <c r="B26" s="22"/>
      <c r="C26" s="32"/>
      <c r="D26" s="37"/>
      <c r="E26" s="3"/>
      <c r="F26" s="37"/>
      <c r="G26" s="43"/>
      <c r="H26" s="30"/>
      <c r="I26" s="28"/>
      <c r="J26" s="22"/>
      <c r="K26" s="42"/>
      <c r="L26" s="25"/>
      <c r="M26" s="25"/>
      <c r="N26" s="25"/>
      <c r="O26" s="25"/>
      <c r="P26" s="95"/>
      <c r="Q26" s="79"/>
      <c r="R26" s="83">
        <f t="shared" si="0"/>
        <v>22996.73</v>
      </c>
    </row>
    <row r="27" spans="1:18" x14ac:dyDescent="0.2">
      <c r="A27" s="21"/>
      <c r="B27" s="22"/>
      <c r="C27" s="32"/>
      <c r="D27" s="37"/>
      <c r="E27" s="3"/>
      <c r="F27" s="37"/>
      <c r="G27" s="39"/>
      <c r="H27" s="30"/>
      <c r="I27" s="28"/>
      <c r="J27" s="22"/>
      <c r="K27" s="44"/>
      <c r="L27" s="25"/>
      <c r="M27" s="25"/>
      <c r="N27" s="25"/>
      <c r="O27" s="92"/>
      <c r="P27" s="95"/>
      <c r="Q27" s="79"/>
      <c r="R27" s="83">
        <f t="shared" si="0"/>
        <v>22996.73</v>
      </c>
    </row>
    <row r="28" spans="1:18" x14ac:dyDescent="0.2">
      <c r="A28" s="21"/>
      <c r="B28" s="22"/>
      <c r="C28" s="32"/>
      <c r="D28" s="37"/>
      <c r="E28" s="3"/>
      <c r="F28" s="37"/>
      <c r="G28" s="39"/>
      <c r="H28" s="30"/>
      <c r="I28" s="28"/>
      <c r="J28" s="22"/>
      <c r="K28" s="46"/>
      <c r="L28" s="90"/>
      <c r="M28" s="25"/>
      <c r="N28" s="25"/>
      <c r="O28" s="93"/>
      <c r="P28" s="95"/>
      <c r="Q28" s="79"/>
      <c r="R28" s="83">
        <f t="shared" si="0"/>
        <v>22996.73</v>
      </c>
    </row>
    <row r="29" spans="1:18" x14ac:dyDescent="0.2">
      <c r="A29" s="21"/>
      <c r="B29" s="22"/>
      <c r="C29" s="32"/>
      <c r="D29" s="37"/>
      <c r="E29" s="3"/>
      <c r="F29" s="37"/>
      <c r="G29" s="35"/>
      <c r="H29" s="30"/>
      <c r="I29" s="28"/>
      <c r="J29" s="22"/>
      <c r="K29" s="23"/>
      <c r="L29" s="90"/>
      <c r="M29" s="25"/>
      <c r="N29" s="25"/>
      <c r="O29" s="91"/>
      <c r="P29" s="95"/>
      <c r="Q29" s="79"/>
      <c r="R29" s="83">
        <f t="shared" si="0"/>
        <v>22996.73</v>
      </c>
    </row>
    <row r="30" spans="1:18" x14ac:dyDescent="0.2">
      <c r="A30" s="49"/>
      <c r="B30" s="50"/>
      <c r="C30" s="51">
        <f>SUM(C6:C29)</f>
        <v>0</v>
      </c>
      <c r="D30" s="99">
        <f>SUM(D6:D29)</f>
        <v>14366</v>
      </c>
      <c r="E30" s="97">
        <f>SUM(E6:E29)</f>
        <v>0</v>
      </c>
      <c r="F30" s="99">
        <f>SUM(F6:F29)</f>
        <v>0</v>
      </c>
      <c r="G30" s="97">
        <f>SUM(G5:G29)</f>
        <v>3.97</v>
      </c>
      <c r="H30" s="99">
        <f>SUM(H6:H29)</f>
        <v>14366</v>
      </c>
      <c r="I30" s="51"/>
      <c r="J30" s="50"/>
      <c r="K30" s="51"/>
      <c r="L30" s="96">
        <f>SUM(L6:L29)</f>
        <v>458.04</v>
      </c>
      <c r="M30" s="97">
        <f>SUM(M6:M29)</f>
        <v>93.5</v>
      </c>
      <c r="N30" s="97">
        <f>SUM(N6:N29)</f>
        <v>500</v>
      </c>
      <c r="O30" s="98">
        <f>SUM(O6:O29)</f>
        <v>5340.96</v>
      </c>
      <c r="P30" s="99">
        <f>SUM(P6:P29)</f>
        <v>35.159999999999997</v>
      </c>
      <c r="Q30" s="99">
        <f>SUM(Q6:Q29)</f>
        <v>6392.5000000000009</v>
      </c>
      <c r="R30" s="99">
        <f>SUM(R3+H30-Q30)</f>
        <v>22996.73</v>
      </c>
    </row>
    <row r="31" spans="1:18" ht="13.5" thickBot="1" x14ac:dyDescent="0.25">
      <c r="A31" s="52"/>
      <c r="C31" s="3"/>
      <c r="D31" s="3"/>
      <c r="E31" s="3"/>
      <c r="F31" s="3"/>
      <c r="G31" s="3"/>
      <c r="I31" s="3"/>
      <c r="K31" s="3"/>
      <c r="L31" s="3"/>
      <c r="M31" s="3"/>
      <c r="N31" s="3"/>
      <c r="O31" s="3"/>
      <c r="P31" s="3"/>
      <c r="Q31" s="5">
        <f>SUM(L30:O30)</f>
        <v>6392.5</v>
      </c>
      <c r="R31" s="53"/>
    </row>
    <row r="32" spans="1:18" ht="13.5" thickBot="1" x14ac:dyDescent="0.25">
      <c r="A32" s="65" t="s">
        <v>16</v>
      </c>
      <c r="B32" s="66"/>
      <c r="C32" s="101">
        <v>2458.52</v>
      </c>
      <c r="D32" s="54">
        <v>45017</v>
      </c>
      <c r="E32" s="65" t="s">
        <v>17</v>
      </c>
      <c r="F32" s="67"/>
      <c r="G32" s="66"/>
      <c r="H32" s="102">
        <v>15023.23</v>
      </c>
      <c r="I32" s="55">
        <v>45017</v>
      </c>
      <c r="J32" s="56" t="s">
        <v>0</v>
      </c>
      <c r="K32" s="103">
        <f>SUM(C32+H32)</f>
        <v>17481.75</v>
      </c>
      <c r="L32" s="57"/>
      <c r="M32" s="57"/>
      <c r="N32" s="57"/>
      <c r="O32" s="57"/>
      <c r="P32" s="57"/>
      <c r="Q32" s="57"/>
      <c r="R32" s="100">
        <f>SUM(C32+H32+H30+G30-Q30)</f>
        <v>25459.22</v>
      </c>
    </row>
    <row r="34" spans="2:17" x14ac:dyDescent="0.2">
      <c r="C34" s="2" t="s">
        <v>16</v>
      </c>
      <c r="D34" s="104">
        <f>SUM(C32+G30)</f>
        <v>2462.4899999999998</v>
      </c>
      <c r="I34" s="2" t="s">
        <v>18</v>
      </c>
      <c r="K34" s="104">
        <f>SUM(H30+G30)</f>
        <v>14369.97</v>
      </c>
      <c r="N34" s="58"/>
    </row>
    <row r="35" spans="2:17" ht="13.5" thickBot="1" x14ac:dyDescent="0.25">
      <c r="B35" s="2"/>
      <c r="C35" s="59" t="s">
        <v>17</v>
      </c>
      <c r="D35" s="105">
        <f>SUM(R30)</f>
        <v>22996.73</v>
      </c>
      <c r="I35" s="2" t="s">
        <v>19</v>
      </c>
      <c r="K35" s="105">
        <f>SUM(Q30)</f>
        <v>6392.5000000000009</v>
      </c>
      <c r="L35" s="60"/>
      <c r="M35" s="60"/>
      <c r="N35" s="61"/>
      <c r="O35" s="73"/>
      <c r="Q35" s="48"/>
    </row>
    <row r="36" spans="2:17" ht="13.5" thickBot="1" x14ac:dyDescent="0.25">
      <c r="C36" s="2" t="s">
        <v>20</v>
      </c>
      <c r="D36" s="106">
        <f>SUM(D34+D35)</f>
        <v>25459.22</v>
      </c>
      <c r="I36" s="2" t="s">
        <v>21</v>
      </c>
      <c r="K36" s="106">
        <f>SUM(K32+K34-K35)</f>
        <v>25459.22</v>
      </c>
      <c r="M36" s="74"/>
      <c r="N36" s="58"/>
      <c r="P36" s="1"/>
      <c r="Q36" s="2"/>
    </row>
    <row r="37" spans="2:17" x14ac:dyDescent="0.2">
      <c r="N37" s="3"/>
    </row>
  </sheetData>
  <mergeCells count="6">
    <mergeCell ref="A1:G2"/>
    <mergeCell ref="I1:P2"/>
    <mergeCell ref="A3:G3"/>
    <mergeCell ref="I3:P3"/>
    <mergeCell ref="A32:B32"/>
    <mergeCell ref="E32:G32"/>
  </mergeCells>
  <pageMargins left="0.7" right="0.7" top="0.75" bottom="0.75" header="0.3" footer="0.3"/>
  <pageSetup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Book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 smith</cp:lastModifiedBy>
  <cp:lastPrinted>2022-02-27T14:34:20Z</cp:lastPrinted>
  <dcterms:created xsi:type="dcterms:W3CDTF">2018-02-24T13:02:26Z</dcterms:created>
  <dcterms:modified xsi:type="dcterms:W3CDTF">2023-05-18T12:33:26Z</dcterms:modified>
</cp:coreProperties>
</file>