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stburyparish-my.sharepoint.com/personal/chairman_westburyparishcouncil_co_uk/Documents/Westbury/Accounts/"/>
    </mc:Choice>
  </mc:AlternateContent>
  <xr:revisionPtr revIDLastSave="1" documentId="13_ncr:1_{A0BD573B-FCD1-45FF-8C8D-76B8F14AED32}" xr6:coauthVersionLast="47" xr6:coauthVersionMax="47" xr10:uidLastSave="{12162530-319E-40A4-B93C-C54584FB30FB}"/>
  <bookViews>
    <workbookView xWindow="-120" yWindow="-120" windowWidth="20730" windowHeight="11040" xr2:uid="{00000000-000D-0000-FFFF-FFFF00000000}"/>
  </bookViews>
  <sheets>
    <sheet name="Cash Book" sheetId="1" r:id="rId1"/>
    <sheet name="Sheet2" sheetId="2" state="hidden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9" i="1" l="1"/>
  <c r="C70" i="1"/>
  <c r="D59" i="1"/>
  <c r="K57" i="1"/>
  <c r="P55" i="1"/>
  <c r="O55" i="1"/>
  <c r="N55" i="1"/>
  <c r="M55" i="1"/>
  <c r="L55" i="1"/>
  <c r="Q56" i="1" s="1"/>
  <c r="H55" i="1"/>
  <c r="J59" i="1" s="1"/>
  <c r="J61" i="1" s="1"/>
  <c r="G55" i="1"/>
  <c r="F55" i="1"/>
  <c r="E55" i="1"/>
  <c r="D55" i="1"/>
  <c r="C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55" i="1" s="1"/>
  <c r="J60" i="1" s="1"/>
  <c r="R3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4" i="1" s="1"/>
  <c r="D61" i="1" l="1"/>
  <c r="R55" i="1"/>
  <c r="D60" i="1" s="1"/>
</calcChain>
</file>

<file path=xl/sharedStrings.xml><?xml version="1.0" encoding="utf-8"?>
<sst xmlns="http://schemas.openxmlformats.org/spreadsheetml/2006/main" count="180" uniqueCount="104">
  <si>
    <t>TOTAL</t>
  </si>
  <si>
    <t>WESTBURY PARISH COUNCIL</t>
  </si>
  <si>
    <t>INCOME  £</t>
  </si>
  <si>
    <t>EXPENDITURE £</t>
  </si>
  <si>
    <t>Date</t>
  </si>
  <si>
    <t>Bank ref</t>
  </si>
  <si>
    <t>Details</t>
  </si>
  <si>
    <t>Precept</t>
  </si>
  <si>
    <t>Vat refund</t>
  </si>
  <si>
    <t>Misc.</t>
  </si>
  <si>
    <t>Interest Bus Bank</t>
  </si>
  <si>
    <t>Cheque No</t>
  </si>
  <si>
    <t>Admin</t>
  </si>
  <si>
    <t>S 137</t>
  </si>
  <si>
    <t>Other</t>
  </si>
  <si>
    <t>VAT inc</t>
  </si>
  <si>
    <t>Parish Reserve</t>
  </si>
  <si>
    <t>Cash Account</t>
  </si>
  <si>
    <t>Income</t>
  </si>
  <si>
    <t>Expenditure</t>
  </si>
  <si>
    <t>Total Balance</t>
  </si>
  <si>
    <t>Check Balance</t>
  </si>
  <si>
    <t>Shropshire Council</t>
  </si>
  <si>
    <t>Westbury Village Hall</t>
  </si>
  <si>
    <t>Salary</t>
  </si>
  <si>
    <t>BACS</t>
  </si>
  <si>
    <t>DD</t>
  </si>
  <si>
    <t>S J Smith Salary April</t>
  </si>
  <si>
    <t>HMRC</t>
  </si>
  <si>
    <t>RECEIPTS AND PAYMENT SUMMARY FOR YEAR ENDING 31.03.26</t>
  </si>
  <si>
    <t>12.04.25</t>
  </si>
  <si>
    <t>15.05.25</t>
  </si>
  <si>
    <t>CHARGE</t>
  </si>
  <si>
    <t>Lloyds</t>
  </si>
  <si>
    <t>Shropshire Council Electric</t>
  </si>
  <si>
    <t>S J Smith Add Salary 04 05</t>
  </si>
  <si>
    <t>Shropshire Council Lease</t>
  </si>
  <si>
    <t>SALC Membership Fee</t>
  </si>
  <si>
    <t>Vron Gate Show Grant</t>
  </si>
  <si>
    <t>Westfest Grant</t>
  </si>
  <si>
    <t>Interest</t>
  </si>
  <si>
    <t>02.07.25</t>
  </si>
  <si>
    <t>Rounders</t>
  </si>
  <si>
    <t>S J Smith Salary May</t>
  </si>
  <si>
    <t>Zurich Insurance</t>
  </si>
  <si>
    <t>BFWD £</t>
  </si>
  <si>
    <t>£ Total</t>
  </si>
  <si>
    <t>£ total</t>
  </si>
  <si>
    <t>01.04.25</t>
  </si>
  <si>
    <t>09.05.25</t>
  </si>
  <si>
    <t>02.05.25</t>
  </si>
  <si>
    <t>14.05.25</t>
  </si>
  <si>
    <t>31.05.25</t>
  </si>
  <si>
    <t>Information Solutions</t>
  </si>
  <si>
    <t>Information Commissioner</t>
  </si>
  <si>
    <t>12.06.25</t>
  </si>
  <si>
    <t>S J Smith Salary June</t>
  </si>
  <si>
    <t>S J Smith Additional Sal 06 and 07</t>
  </si>
  <si>
    <t>17.06.25</t>
  </si>
  <si>
    <t>30.06.25</t>
  </si>
  <si>
    <t>Yockleton Church</t>
  </si>
  <si>
    <t>Westbury Church</t>
  </si>
  <si>
    <t>09.06.25</t>
  </si>
  <si>
    <t>09.07.25</t>
  </si>
  <si>
    <t>11.08.25</t>
  </si>
  <si>
    <t>09.09.25</t>
  </si>
  <si>
    <t>Cumbria Clock Maintenance</t>
  </si>
  <si>
    <t>DM Payroll</t>
  </si>
  <si>
    <t>18.07.25</t>
  </si>
  <si>
    <t>S J Smith Salary July</t>
  </si>
  <si>
    <t>31.07.25</t>
  </si>
  <si>
    <t>18.08.25</t>
  </si>
  <si>
    <t>S J Smith Salary August</t>
  </si>
  <si>
    <t>28.08.25</t>
  </si>
  <si>
    <t>S J Smith Reimburse and Salary 08</t>
  </si>
  <si>
    <t>17.08.25</t>
  </si>
  <si>
    <t>Playsafety</t>
  </si>
  <si>
    <t>Westbury Church VJ Day</t>
  </si>
  <si>
    <t>Numbers Plus Defib</t>
  </si>
  <si>
    <t>Worthen with Shelve PC Awards</t>
  </si>
  <si>
    <t>16.09.25</t>
  </si>
  <si>
    <t>20.09.25</t>
  </si>
  <si>
    <t>Rob Petri Fencing</t>
  </si>
  <si>
    <t>29.09.25</t>
  </si>
  <si>
    <t>01.09.25</t>
  </si>
  <si>
    <t>12.09.25</t>
  </si>
  <si>
    <t>S J Smith Sept Salary</t>
  </si>
  <si>
    <t>18.10.25</t>
  </si>
  <si>
    <t>12.10.25</t>
  </si>
  <si>
    <t>S J Smith Oct Salary</t>
  </si>
  <si>
    <t>S J Smith Reimburse and Salary 09/10</t>
  </si>
  <si>
    <t>Highline Electrical Street Lamps</t>
  </si>
  <si>
    <t>Web Orchard Website</t>
  </si>
  <si>
    <t>12.10.2.5</t>
  </si>
  <si>
    <t>CIL</t>
  </si>
  <si>
    <t>Play Area</t>
  </si>
  <si>
    <t>RESERVES</t>
  </si>
  <si>
    <t>Operating Reserve</t>
  </si>
  <si>
    <t>Three months expenditure reserve</t>
  </si>
  <si>
    <t>Play Area Reserve</t>
  </si>
  <si>
    <t>Capital Items</t>
  </si>
  <si>
    <t>Election Cost</t>
  </si>
  <si>
    <t>Reserve in event of contested election</t>
  </si>
  <si>
    <t>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</si>
</sst>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&quot;£&quot;#,##0.00"/>
    <numFmt numFmtId="167" formatCode="&quot;£&quot;#,##0.00_);[Red]\(&quot;£&quot;#,##0.00\)"/>
    <numFmt numFmtId="168" formatCode="&quot;£&quot;#,##0.00;[Red]&quot;£&quot;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C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130">
    <xf numFmtId="0" fontId="0" fillId="0" borderId="0" xfId="0"/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165" fontId="3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left"/>
    </xf>
    <xf numFmtId="44" fontId="1" fillId="0" borderId="6" xfId="0" applyNumberFormat="1" applyFont="1" applyBorder="1" applyAlignment="1">
      <alignment horizontal="center"/>
    </xf>
    <xf numFmtId="44" fontId="1" fillId="0" borderId="0" xfId="0" applyNumberFormat="1" applyFont="1" applyAlignment="1">
      <alignment horizontal="center"/>
    </xf>
    <xf numFmtId="44" fontId="1" fillId="5" borderId="0" xfId="0" applyNumberFormat="1" applyFont="1" applyFill="1" applyAlignment="1">
      <alignment horizontal="center"/>
    </xf>
    <xf numFmtId="44" fontId="4" fillId="5" borderId="6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1" fontId="1" fillId="0" borderId="6" xfId="0" applyNumberFormat="1" applyFont="1" applyBorder="1" applyAlignment="1">
      <alignment horizontal="center" wrapText="1"/>
    </xf>
    <xf numFmtId="0" fontId="1" fillId="0" borderId="7" xfId="0" applyFont="1" applyBorder="1" applyAlignment="1">
      <alignment horizontal="left"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1" fillId="4" borderId="6" xfId="0" applyFont="1" applyFill="1" applyBorder="1" applyAlignment="1">
      <alignment horizontal="center" wrapText="1"/>
    </xf>
    <xf numFmtId="2" fontId="4" fillId="3" borderId="6" xfId="0" applyNumberFormat="1" applyFont="1" applyFill="1" applyBorder="1" applyAlignment="1">
      <alignment horizontal="right" wrapText="1"/>
    </xf>
    <xf numFmtId="166" fontId="1" fillId="3" borderId="7" xfId="0" applyNumberFormat="1" applyFont="1" applyFill="1" applyBorder="1" applyAlignment="1">
      <alignment horizontal="right"/>
    </xf>
    <xf numFmtId="44" fontId="4" fillId="5" borderId="0" xfId="0" applyNumberFormat="1" applyFont="1" applyFill="1" applyAlignment="1">
      <alignment horizontal="center"/>
    </xf>
    <xf numFmtId="44" fontId="1" fillId="5" borderId="6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left" wrapText="1"/>
    </xf>
    <xf numFmtId="166" fontId="4" fillId="3" borderId="6" xfId="0" applyNumberFormat="1" applyFont="1" applyFill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0" xfId="0" applyFont="1"/>
    <xf numFmtId="44" fontId="1" fillId="3" borderId="0" xfId="0" applyNumberFormat="1" applyFont="1" applyFill="1" applyAlignment="1">
      <alignment horizontal="center"/>
    </xf>
    <xf numFmtId="2" fontId="1" fillId="0" borderId="0" xfId="0" applyNumberFormat="1" applyFont="1" applyAlignment="1">
      <alignment horizontal="right" wrapText="1"/>
    </xf>
    <xf numFmtId="2" fontId="4" fillId="5" borderId="6" xfId="0" applyNumberFormat="1" applyFont="1" applyFill="1" applyBorder="1" applyAlignment="1">
      <alignment horizontal="right" wrapText="1"/>
    </xf>
    <xf numFmtId="166" fontId="1" fillId="5" borderId="6" xfId="0" applyNumberFormat="1" applyFont="1" applyFill="1" applyBorder="1" applyAlignment="1">
      <alignment horizontal="right" wrapText="1"/>
    </xf>
    <xf numFmtId="164" fontId="1" fillId="0" borderId="6" xfId="0" applyNumberFormat="1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164" fontId="1" fillId="0" borderId="0" xfId="0" applyNumberFormat="1" applyFont="1" applyAlignment="1">
      <alignment horizontal="right"/>
    </xf>
    <xf numFmtId="164" fontId="1" fillId="4" borderId="6" xfId="0" applyNumberFormat="1" applyFont="1" applyFill="1" applyBorder="1" applyAlignment="1">
      <alignment horizontal="center"/>
    </xf>
    <xf numFmtId="164" fontId="4" fillId="5" borderId="6" xfId="0" applyNumberFormat="1" applyFont="1" applyFill="1" applyBorder="1" applyAlignment="1">
      <alignment horizontal="center"/>
    </xf>
    <xf numFmtId="166" fontId="1" fillId="5" borderId="6" xfId="2" applyNumberFormat="1" applyFont="1" applyFill="1" applyBorder="1" applyAlignment="1"/>
    <xf numFmtId="44" fontId="1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6" xfId="0" applyFont="1" applyFill="1" applyBorder="1" applyAlignment="1">
      <alignment horizontal="center"/>
    </xf>
    <xf numFmtId="164" fontId="1" fillId="5" borderId="6" xfId="0" applyNumberFormat="1" applyFont="1" applyFill="1" applyBorder="1" applyAlignment="1">
      <alignment horizontal="center"/>
    </xf>
    <xf numFmtId="44" fontId="3" fillId="5" borderId="0" xfId="0" applyNumberFormat="1" applyFont="1" applyFill="1" applyAlignment="1">
      <alignment horizontal="center"/>
    </xf>
    <xf numFmtId="164" fontId="1" fillId="0" borderId="6" xfId="0" applyNumberFormat="1" applyFont="1" applyBorder="1" applyAlignment="1">
      <alignment horizontal="left"/>
    </xf>
    <xf numFmtId="164" fontId="3" fillId="6" borderId="1" xfId="0" applyNumberFormat="1" applyFont="1" applyFill="1" applyBorder="1" applyAlignment="1">
      <alignment horizontal="center"/>
    </xf>
    <xf numFmtId="1" fontId="3" fillId="6" borderId="3" xfId="0" applyNumberFormat="1" applyFont="1" applyFill="1" applyBorder="1" applyAlignment="1">
      <alignment horizontal="center"/>
    </xf>
    <xf numFmtId="164" fontId="3" fillId="6" borderId="2" xfId="0" applyNumberFormat="1" applyFont="1" applyFill="1" applyBorder="1" applyAlignment="1">
      <alignment horizontal="center"/>
    </xf>
    <xf numFmtId="164" fontId="3" fillId="6" borderId="3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6" fontId="3" fillId="6" borderId="3" xfId="0" applyNumberFormat="1" applyFont="1" applyFill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4" borderId="12" xfId="0" applyNumberFormat="1" applyFont="1" applyFill="1" applyBorder="1"/>
    <xf numFmtId="17" fontId="1" fillId="4" borderId="13" xfId="0" applyNumberFormat="1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17" fontId="1" fillId="4" borderId="11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6" fontId="3" fillId="4" borderId="14" xfId="0" applyNumberFormat="1" applyFont="1" applyFill="1" applyBorder="1" applyAlignment="1">
      <alignment horizontal="center"/>
    </xf>
    <xf numFmtId="164" fontId="1" fillId="4" borderId="14" xfId="0" applyNumberFormat="1" applyFont="1" applyFill="1" applyBorder="1" applyAlignment="1">
      <alignment horizontal="center"/>
    </xf>
    <xf numFmtId="164" fontId="1" fillId="4" borderId="15" xfId="0" applyNumberFormat="1" applyFont="1" applyFill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1" fillId="0" borderId="16" xfId="0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164" fontId="1" fillId="0" borderId="0" xfId="0" applyNumberFormat="1" applyFont="1" applyAlignment="1">
      <alignment vertical="top"/>
    </xf>
    <xf numFmtId="43" fontId="1" fillId="0" borderId="0" xfId="0" applyNumberFormat="1" applyFont="1" applyAlignment="1">
      <alignment horizontal="center" vertical="top"/>
    </xf>
    <xf numFmtId="166" fontId="1" fillId="4" borderId="13" xfId="0" applyNumberFormat="1" applyFont="1" applyFill="1" applyBorder="1" applyAlignment="1">
      <alignment horizontal="right"/>
    </xf>
    <xf numFmtId="167" fontId="1" fillId="4" borderId="13" xfId="0" applyNumberFormat="1" applyFont="1" applyFill="1" applyBorder="1" applyAlignment="1">
      <alignment horizontal="right"/>
    </xf>
    <xf numFmtId="168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1" fillId="7" borderId="11" xfId="0" applyNumberFormat="1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164" fontId="1" fillId="4" borderId="11" xfId="0" applyNumberFormat="1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164" fontId="4" fillId="5" borderId="6" xfId="0" applyNumberFormat="1" applyFont="1" applyFill="1" applyBorder="1" applyAlignment="1">
      <alignment horizontal="center" wrapText="1"/>
    </xf>
    <xf numFmtId="43" fontId="6" fillId="0" borderId="0" xfId="0" applyNumberFormat="1" applyFont="1"/>
    <xf numFmtId="0" fontId="6" fillId="0" borderId="0" xfId="0" applyFont="1"/>
    <xf numFmtId="44" fontId="4" fillId="3" borderId="0" xfId="0" applyNumberFormat="1" applyFont="1" applyFill="1" applyAlignment="1">
      <alignment horizontal="center"/>
    </xf>
    <xf numFmtId="166" fontId="7" fillId="5" borderId="6" xfId="2" applyNumberFormat="1" applyFont="1" applyFill="1" applyBorder="1" applyAlignment="1"/>
    <xf numFmtId="1" fontId="1" fillId="0" borderId="13" xfId="0" applyNumberFormat="1" applyFont="1" applyBorder="1" applyAlignment="1">
      <alignment horizontal="center"/>
    </xf>
    <xf numFmtId="1" fontId="3" fillId="6" borderId="8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2" fontId="1" fillId="0" borderId="0" xfId="0" applyNumberFormat="1" applyFont="1" applyAlignment="1">
      <alignment horizontal="right"/>
    </xf>
    <xf numFmtId="2" fontId="3" fillId="0" borderId="11" xfId="0" applyNumberFormat="1" applyFont="1" applyBorder="1"/>
    <xf numFmtId="2" fontId="0" fillId="0" borderId="12" xfId="0" applyNumberFormat="1" applyBorder="1"/>
    <xf numFmtId="2" fontId="0" fillId="0" borderId="21" xfId="0" applyNumberFormat="1" applyBorder="1"/>
    <xf numFmtId="2" fontId="1" fillId="0" borderId="9" xfId="0" applyNumberFormat="1" applyFont="1" applyBorder="1"/>
    <xf numFmtId="2" fontId="0" fillId="0" borderId="18" xfId="0" applyNumberFormat="1" applyBorder="1"/>
    <xf numFmtId="2" fontId="1" fillId="0" borderId="22" xfId="0" applyNumberFormat="1" applyFont="1" applyBorder="1"/>
    <xf numFmtId="2" fontId="1" fillId="0" borderId="19" xfId="0" applyNumberFormat="1" applyFont="1" applyBorder="1"/>
    <xf numFmtId="2" fontId="0" fillId="0" borderId="20" xfId="0" applyNumberFormat="1" applyBorder="1"/>
    <xf numFmtId="2" fontId="1" fillId="0" borderId="0" xfId="0" applyNumberFormat="1" applyFont="1"/>
    <xf numFmtId="2" fontId="1" fillId="0" borderId="10" xfId="0" applyNumberFormat="1" applyFont="1" applyBorder="1"/>
    <xf numFmtId="2" fontId="0" fillId="0" borderId="0" xfId="0" applyNumberFormat="1"/>
    <xf numFmtId="2" fontId="0" fillId="0" borderId="10" xfId="0" applyNumberFormat="1" applyBorder="1"/>
    <xf numFmtId="2" fontId="8" fillId="0" borderId="9" xfId="0" applyNumberFormat="1" applyFont="1" applyBorder="1"/>
    <xf numFmtId="2" fontId="3" fillId="0" borderId="13" xfId="0" applyNumberFormat="1" applyFont="1" applyBorder="1"/>
    <xf numFmtId="17" fontId="1" fillId="0" borderId="0" xfId="0" applyNumberFormat="1" applyFont="1" applyAlignment="1">
      <alignment horizontal="center"/>
    </xf>
  </cellXfs>
  <cellStyles count="3">
    <cellStyle name="Comma 2" xfId="2" xr:uid="{81319F2F-D2B8-47BC-9F12-DEF9194462AF}"/>
    <cellStyle name="Normal" xfId="0" builtinId="0"/>
    <cellStyle name="Normal 2" xfId="1" xr:uid="{E915111E-BA36-4685-B7DD-7E3212060D9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02"/>
  <sheetViews>
    <sheetView tabSelected="1" topLeftCell="A49" zoomScale="70" zoomScaleNormal="70" workbookViewId="0">
      <selection sqref="A1:XFD1048576"/>
    </sheetView>
  </sheetViews>
  <sheetFormatPr defaultColWidth="8.85546875" defaultRowHeight="12.75" x14ac:dyDescent="0.2"/>
  <cols>
    <col min="1" max="1" width="7.7109375" style="2" customWidth="1"/>
    <col min="2" max="2" width="11" style="4" bestFit="1" customWidth="1"/>
    <col min="3" max="3" width="18.42578125" style="2" bestFit="1" customWidth="1"/>
    <col min="4" max="4" width="15" style="2" customWidth="1"/>
    <col min="5" max="5" width="12.140625" style="2" bestFit="1" customWidth="1"/>
    <col min="6" max="6" width="13.85546875" style="2" customWidth="1"/>
    <col min="7" max="7" width="9.5703125" style="2" customWidth="1"/>
    <col min="8" max="8" width="14.85546875" style="3" customWidth="1"/>
    <col min="9" max="9" width="8.5703125" style="2" customWidth="1"/>
    <col min="10" max="10" width="12.28515625" style="4" customWidth="1"/>
    <col min="11" max="11" width="29.7109375" style="2" customWidth="1"/>
    <col min="12" max="12" width="13.42578125" style="2" customWidth="1"/>
    <col min="13" max="13" width="12" style="2" bestFit="1" customWidth="1"/>
    <col min="14" max="14" width="14" style="2" bestFit="1" customWidth="1"/>
    <col min="15" max="15" width="13.28515625" style="2" bestFit="1" customWidth="1"/>
    <col min="16" max="16" width="11.5703125" style="2" bestFit="1" customWidth="1"/>
    <col min="17" max="17" width="14.42578125" style="1" bestFit="1" customWidth="1"/>
    <col min="18" max="18" width="15.42578125" style="2" customWidth="1"/>
    <col min="19" max="19" width="8.85546875" style="2"/>
    <col min="20" max="20" width="26.7109375" style="2" bestFit="1" customWidth="1"/>
    <col min="21" max="22" width="8.85546875" style="2"/>
    <col min="23" max="23" width="9.42578125" style="2" customWidth="1"/>
    <col min="24" max="16384" width="8.85546875" style="2"/>
  </cols>
  <sheetData>
    <row r="1" spans="1:23" x14ac:dyDescent="0.2">
      <c r="A1" s="86" t="s">
        <v>1</v>
      </c>
      <c r="B1" s="86"/>
      <c r="C1" s="86"/>
      <c r="D1" s="86"/>
      <c r="E1" s="86"/>
      <c r="F1" s="86"/>
      <c r="G1" s="86"/>
      <c r="H1" s="5"/>
      <c r="I1" s="86" t="s">
        <v>29</v>
      </c>
      <c r="J1" s="86"/>
      <c r="K1" s="86"/>
      <c r="L1" s="86"/>
      <c r="M1" s="86"/>
      <c r="N1" s="86"/>
      <c r="O1" s="86"/>
      <c r="P1" s="86"/>
    </row>
    <row r="2" spans="1:23" ht="13.5" thickBot="1" x14ac:dyDescent="0.25">
      <c r="A2" s="86"/>
      <c r="B2" s="86"/>
      <c r="C2" s="86"/>
      <c r="D2" s="86"/>
      <c r="E2" s="86"/>
      <c r="F2" s="86"/>
      <c r="G2" s="86"/>
      <c r="H2" s="5"/>
      <c r="I2" s="86"/>
      <c r="J2" s="86"/>
      <c r="K2" s="86"/>
      <c r="L2" s="86"/>
      <c r="M2" s="86"/>
      <c r="N2" s="86"/>
      <c r="O2" s="86"/>
      <c r="P2" s="86"/>
    </row>
    <row r="3" spans="1:23" ht="13.5" thickBot="1" x14ac:dyDescent="0.25">
      <c r="A3" s="87" t="s">
        <v>2</v>
      </c>
      <c r="B3" s="88"/>
      <c r="C3" s="88"/>
      <c r="D3" s="88"/>
      <c r="E3" s="88"/>
      <c r="F3" s="88"/>
      <c r="G3" s="88"/>
      <c r="H3" s="6"/>
      <c r="I3" s="87" t="s">
        <v>3</v>
      </c>
      <c r="J3" s="88"/>
      <c r="K3" s="88"/>
      <c r="L3" s="88"/>
      <c r="M3" s="88"/>
      <c r="N3" s="88"/>
      <c r="O3" s="88"/>
      <c r="P3" s="88"/>
      <c r="Q3" s="7" t="s">
        <v>45</v>
      </c>
      <c r="R3" s="8">
        <f>SUM(H57)</f>
        <v>25355.29</v>
      </c>
    </row>
    <row r="4" spans="1:23" s="94" customFormat="1" ht="25.5" x14ac:dyDescent="0.2">
      <c r="A4" s="9" t="s">
        <v>4</v>
      </c>
      <c r="B4" s="10" t="s">
        <v>5</v>
      </c>
      <c r="C4" s="11" t="s">
        <v>6</v>
      </c>
      <c r="D4" s="12" t="s">
        <v>7</v>
      </c>
      <c r="E4" s="11" t="s">
        <v>8</v>
      </c>
      <c r="F4" s="12" t="s">
        <v>9</v>
      </c>
      <c r="G4" s="11" t="s">
        <v>10</v>
      </c>
      <c r="H4" s="13" t="s">
        <v>46</v>
      </c>
      <c r="I4" s="12" t="s">
        <v>4</v>
      </c>
      <c r="J4" s="10" t="s">
        <v>11</v>
      </c>
      <c r="K4" s="11" t="s">
        <v>6</v>
      </c>
      <c r="L4" s="9" t="s">
        <v>24</v>
      </c>
      <c r="M4" s="11" t="s">
        <v>12</v>
      </c>
      <c r="N4" s="11" t="s">
        <v>13</v>
      </c>
      <c r="O4" s="11" t="s">
        <v>14</v>
      </c>
      <c r="P4" s="14" t="s">
        <v>15</v>
      </c>
      <c r="Q4" s="15" t="s">
        <v>47</v>
      </c>
      <c r="R4" s="16"/>
    </row>
    <row r="5" spans="1:23" s="94" customFormat="1" x14ac:dyDescent="0.2">
      <c r="A5" s="17" t="s">
        <v>48</v>
      </c>
      <c r="B5" s="18" t="s">
        <v>25</v>
      </c>
      <c r="C5" s="19" t="s">
        <v>22</v>
      </c>
      <c r="D5" s="20">
        <v>22526</v>
      </c>
      <c r="E5" s="21"/>
      <c r="F5" s="20"/>
      <c r="G5" s="22"/>
      <c r="H5" s="23">
        <v>22526</v>
      </c>
      <c r="I5" s="24" t="s">
        <v>30</v>
      </c>
      <c r="J5" s="25" t="s">
        <v>26</v>
      </c>
      <c r="K5" s="26" t="s">
        <v>27</v>
      </c>
      <c r="L5" s="27">
        <v>246.28</v>
      </c>
      <c r="M5" s="27">
        <v>26</v>
      </c>
      <c r="N5" s="28"/>
      <c r="O5" s="28"/>
      <c r="P5" s="29"/>
      <c r="Q5" s="30">
        <f>SUM(L5:O5)</f>
        <v>272.27999999999997</v>
      </c>
      <c r="R5" s="31">
        <f>SUM(R3+H5-Q5)</f>
        <v>47609.01</v>
      </c>
    </row>
    <row r="6" spans="1:23" s="94" customFormat="1" x14ac:dyDescent="0.2">
      <c r="A6" s="17" t="s">
        <v>49</v>
      </c>
      <c r="B6" s="18" t="s">
        <v>40</v>
      </c>
      <c r="C6" s="19" t="s">
        <v>33</v>
      </c>
      <c r="D6" s="20"/>
      <c r="E6" s="21"/>
      <c r="F6" s="20"/>
      <c r="G6" s="32">
        <v>1.72</v>
      </c>
      <c r="H6" s="33"/>
      <c r="I6" s="34" t="s">
        <v>31</v>
      </c>
      <c r="J6" s="25" t="s">
        <v>32</v>
      </c>
      <c r="K6" s="35" t="s">
        <v>33</v>
      </c>
      <c r="L6" s="27"/>
      <c r="M6" s="27"/>
      <c r="N6" s="28"/>
      <c r="O6" s="27">
        <v>4.75</v>
      </c>
      <c r="P6" s="29"/>
      <c r="Q6" s="30">
        <f t="shared" ref="Q6:Q32" si="0">SUM(L6:O6)</f>
        <v>4.75</v>
      </c>
      <c r="R6" s="36">
        <f>SUM(R5+H6-Q6)</f>
        <v>47604.26</v>
      </c>
    </row>
    <row r="7" spans="1:23" s="94" customFormat="1" x14ac:dyDescent="0.2">
      <c r="A7" s="37" t="s">
        <v>41</v>
      </c>
      <c r="B7" s="18">
        <v>2225</v>
      </c>
      <c r="C7" s="38" t="s">
        <v>42</v>
      </c>
      <c r="D7" s="20"/>
      <c r="E7" s="21"/>
      <c r="F7" s="20">
        <v>75</v>
      </c>
      <c r="G7" s="39"/>
      <c r="H7" s="95">
        <v>75</v>
      </c>
      <c r="I7" s="34" t="s">
        <v>31</v>
      </c>
      <c r="J7" s="25" t="s">
        <v>32</v>
      </c>
      <c r="K7" s="35" t="s">
        <v>33</v>
      </c>
      <c r="L7" s="27"/>
      <c r="M7" s="27"/>
      <c r="N7" s="27"/>
      <c r="O7" s="40">
        <v>5.25</v>
      </c>
      <c r="P7" s="29"/>
      <c r="Q7" s="41">
        <f t="shared" si="0"/>
        <v>5.25</v>
      </c>
      <c r="R7" s="42">
        <f t="shared" ref="R7:R52" si="1">SUM(R6+H7-Q7)</f>
        <v>47674.01</v>
      </c>
    </row>
    <row r="8" spans="1:23" ht="15" x14ac:dyDescent="0.25">
      <c r="A8" s="17" t="s">
        <v>62</v>
      </c>
      <c r="B8" s="18" t="s">
        <v>40</v>
      </c>
      <c r="C8" s="19" t="s">
        <v>33</v>
      </c>
      <c r="D8" s="20"/>
      <c r="E8" s="21"/>
      <c r="F8" s="20"/>
      <c r="G8" s="32">
        <v>1.68</v>
      </c>
      <c r="H8" s="33"/>
      <c r="I8" s="43" t="s">
        <v>50</v>
      </c>
      <c r="J8" s="44">
        <v>1288</v>
      </c>
      <c r="K8" s="45" t="s">
        <v>34</v>
      </c>
      <c r="L8" s="46"/>
      <c r="M8" s="46"/>
      <c r="N8" s="46"/>
      <c r="O8" s="46">
        <v>232.84</v>
      </c>
      <c r="P8" s="47">
        <v>38.81</v>
      </c>
      <c r="Q8" s="48">
        <f t="shared" si="0"/>
        <v>232.84</v>
      </c>
      <c r="R8" s="49">
        <f t="shared" si="1"/>
        <v>47441.170000000006</v>
      </c>
      <c r="T8" s="96"/>
      <c r="U8"/>
      <c r="V8"/>
      <c r="W8"/>
    </row>
    <row r="9" spans="1:23" ht="15" x14ac:dyDescent="0.25">
      <c r="A9" s="17" t="s">
        <v>63</v>
      </c>
      <c r="B9" s="44" t="s">
        <v>40</v>
      </c>
      <c r="C9" s="19" t="s">
        <v>33</v>
      </c>
      <c r="D9" s="20"/>
      <c r="E9" s="21"/>
      <c r="F9" s="20"/>
      <c r="G9" s="32">
        <v>1.45</v>
      </c>
      <c r="H9" s="33"/>
      <c r="I9" s="43" t="s">
        <v>50</v>
      </c>
      <c r="J9" s="44">
        <v>1289</v>
      </c>
      <c r="K9" s="45" t="s">
        <v>35</v>
      </c>
      <c r="L9" s="46">
        <v>47.78</v>
      </c>
      <c r="M9" s="46">
        <v>2.8</v>
      </c>
      <c r="N9" s="46"/>
      <c r="O9" s="46"/>
      <c r="P9" s="47"/>
      <c r="Q9" s="48">
        <f t="shared" si="0"/>
        <v>50.58</v>
      </c>
      <c r="R9" s="49">
        <f t="shared" si="1"/>
        <v>47390.590000000004</v>
      </c>
      <c r="T9" s="97"/>
      <c r="U9"/>
      <c r="V9"/>
      <c r="W9"/>
    </row>
    <row r="10" spans="1:23" ht="15" x14ac:dyDescent="0.25">
      <c r="A10" s="17" t="s">
        <v>64</v>
      </c>
      <c r="B10" s="44" t="s">
        <v>40</v>
      </c>
      <c r="C10" s="19" t="s">
        <v>33</v>
      </c>
      <c r="D10" s="20"/>
      <c r="E10" s="21"/>
      <c r="F10" s="20"/>
      <c r="G10" s="32">
        <v>1.6</v>
      </c>
      <c r="H10" s="33"/>
      <c r="I10" s="43" t="s">
        <v>50</v>
      </c>
      <c r="J10" s="44">
        <v>1290</v>
      </c>
      <c r="K10" s="45" t="s">
        <v>28</v>
      </c>
      <c r="L10" s="46">
        <v>202.6</v>
      </c>
      <c r="M10" s="46"/>
      <c r="N10" s="46"/>
      <c r="O10" s="46"/>
      <c r="P10" s="47"/>
      <c r="Q10" s="48">
        <f t="shared" si="0"/>
        <v>202.6</v>
      </c>
      <c r="R10" s="49">
        <f t="shared" si="1"/>
        <v>47187.990000000005</v>
      </c>
      <c r="T10"/>
      <c r="U10"/>
      <c r="V10"/>
      <c r="W10"/>
    </row>
    <row r="11" spans="1:23" ht="15" x14ac:dyDescent="0.25">
      <c r="A11" s="17" t="s">
        <v>65</v>
      </c>
      <c r="B11" s="44" t="s">
        <v>40</v>
      </c>
      <c r="C11" s="19" t="s">
        <v>33</v>
      </c>
      <c r="D11" s="20"/>
      <c r="E11" s="21"/>
      <c r="F11" s="50"/>
      <c r="G11" s="98">
        <v>1.4</v>
      </c>
      <c r="H11" s="33"/>
      <c r="I11" s="43" t="s">
        <v>50</v>
      </c>
      <c r="J11" s="44">
        <v>1291</v>
      </c>
      <c r="K11" s="45" t="s">
        <v>36</v>
      </c>
      <c r="L11" s="46"/>
      <c r="M11" s="46"/>
      <c r="N11" s="46"/>
      <c r="O11" s="46">
        <v>10</v>
      </c>
      <c r="P11" s="47"/>
      <c r="Q11" s="48">
        <f t="shared" si="0"/>
        <v>10</v>
      </c>
      <c r="R11" s="49">
        <f t="shared" si="1"/>
        <v>47177.990000000005</v>
      </c>
      <c r="T11" s="38"/>
      <c r="U11"/>
      <c r="V11"/>
    </row>
    <row r="12" spans="1:23" ht="15" x14ac:dyDescent="0.25">
      <c r="A12" s="17"/>
      <c r="B12" s="44"/>
      <c r="C12" s="19"/>
      <c r="D12" s="20"/>
      <c r="E12" s="21"/>
      <c r="F12" s="50"/>
      <c r="G12" s="39"/>
      <c r="H12" s="33"/>
      <c r="I12" s="43" t="s">
        <v>50</v>
      </c>
      <c r="J12" s="44">
        <v>1292</v>
      </c>
      <c r="K12" s="45" t="s">
        <v>66</v>
      </c>
      <c r="L12" s="46"/>
      <c r="M12" s="46"/>
      <c r="N12" s="46"/>
      <c r="O12" s="46">
        <v>234</v>
      </c>
      <c r="P12" s="47">
        <v>39</v>
      </c>
      <c r="Q12" s="48">
        <f t="shared" si="0"/>
        <v>234</v>
      </c>
      <c r="R12" s="49">
        <f t="shared" si="1"/>
        <v>46943.990000000005</v>
      </c>
      <c r="T12" s="38"/>
      <c r="U12"/>
      <c r="V12"/>
    </row>
    <row r="13" spans="1:23" ht="15" x14ac:dyDescent="0.25">
      <c r="A13" s="37"/>
      <c r="B13" s="44"/>
      <c r="C13" s="19"/>
      <c r="D13" s="20"/>
      <c r="E13" s="21"/>
      <c r="F13" s="20"/>
      <c r="G13" s="39"/>
      <c r="H13" s="33"/>
      <c r="I13" s="43" t="s">
        <v>50</v>
      </c>
      <c r="J13" s="44">
        <v>1293</v>
      </c>
      <c r="K13" s="45" t="s">
        <v>37</v>
      </c>
      <c r="L13" s="51"/>
      <c r="M13" s="51"/>
      <c r="N13" s="51"/>
      <c r="O13" s="51">
        <v>689.07</v>
      </c>
      <c r="P13" s="52"/>
      <c r="Q13" s="48">
        <f t="shared" si="0"/>
        <v>689.07</v>
      </c>
      <c r="R13" s="49">
        <f t="shared" si="1"/>
        <v>46254.920000000006</v>
      </c>
      <c r="T13" s="38"/>
      <c r="U13"/>
      <c r="V13"/>
    </row>
    <row r="14" spans="1:23" ht="15" x14ac:dyDescent="0.25">
      <c r="A14" s="37"/>
      <c r="B14" s="44"/>
      <c r="C14" s="19"/>
      <c r="D14" s="20"/>
      <c r="E14" s="21"/>
      <c r="F14" s="20"/>
      <c r="G14" s="22"/>
      <c r="H14" s="33"/>
      <c r="I14" s="43" t="s">
        <v>50</v>
      </c>
      <c r="J14" s="44">
        <v>1294</v>
      </c>
      <c r="K14" s="45" t="s">
        <v>38</v>
      </c>
      <c r="L14" s="46"/>
      <c r="M14" s="46"/>
      <c r="N14" s="46"/>
      <c r="O14" s="46">
        <v>500</v>
      </c>
      <c r="P14" s="47"/>
      <c r="Q14" s="48">
        <f t="shared" si="0"/>
        <v>500</v>
      </c>
      <c r="R14" s="49">
        <f t="shared" si="1"/>
        <v>45754.920000000006</v>
      </c>
      <c r="T14" s="38"/>
      <c r="U14"/>
      <c r="V14"/>
    </row>
    <row r="15" spans="1:23" ht="15" x14ac:dyDescent="0.25">
      <c r="A15" s="37"/>
      <c r="B15" s="44"/>
      <c r="C15" s="19"/>
      <c r="D15" s="20"/>
      <c r="E15" s="21"/>
      <c r="F15" s="20"/>
      <c r="G15" s="22"/>
      <c r="H15" s="33"/>
      <c r="I15" s="43" t="s">
        <v>50</v>
      </c>
      <c r="J15" s="44">
        <v>1295</v>
      </c>
      <c r="K15" s="45" t="s">
        <v>39</v>
      </c>
      <c r="L15" s="46"/>
      <c r="M15" s="46"/>
      <c r="N15" s="46"/>
      <c r="O15" s="46">
        <v>500</v>
      </c>
      <c r="P15" s="47"/>
      <c r="Q15" s="48">
        <f t="shared" si="0"/>
        <v>500</v>
      </c>
      <c r="R15" s="49">
        <f t="shared" si="1"/>
        <v>45254.920000000006</v>
      </c>
      <c r="T15" s="38"/>
      <c r="U15"/>
      <c r="V15"/>
    </row>
    <row r="16" spans="1:23" ht="15" x14ac:dyDescent="0.25">
      <c r="A16" s="37"/>
      <c r="B16" s="44"/>
      <c r="C16" s="19"/>
      <c r="D16" s="20"/>
      <c r="E16" s="21"/>
      <c r="F16" s="20"/>
      <c r="G16" s="22"/>
      <c r="H16" s="33"/>
      <c r="I16" s="43" t="s">
        <v>50</v>
      </c>
      <c r="J16" s="44">
        <v>1296</v>
      </c>
      <c r="K16" s="45" t="s">
        <v>23</v>
      </c>
      <c r="L16" s="46"/>
      <c r="M16" s="46">
        <v>12</v>
      </c>
      <c r="N16" s="46"/>
      <c r="O16" s="46"/>
      <c r="P16" s="47"/>
      <c r="Q16" s="48">
        <f t="shared" si="0"/>
        <v>12</v>
      </c>
      <c r="R16" s="49">
        <f t="shared" si="1"/>
        <v>45242.920000000006</v>
      </c>
      <c r="T16"/>
      <c r="U16"/>
      <c r="V16"/>
    </row>
    <row r="17" spans="1:22" ht="15" x14ac:dyDescent="0.25">
      <c r="A17" s="37"/>
      <c r="B17" s="44"/>
      <c r="C17" s="19"/>
      <c r="D17" s="20"/>
      <c r="E17" s="21"/>
      <c r="F17" s="20"/>
      <c r="G17" s="22"/>
      <c r="H17" s="33"/>
      <c r="I17" s="43" t="s">
        <v>51</v>
      </c>
      <c r="J17" s="44" t="s">
        <v>26</v>
      </c>
      <c r="K17" s="45" t="s">
        <v>43</v>
      </c>
      <c r="L17" s="46">
        <v>246.28</v>
      </c>
      <c r="M17" s="46">
        <v>26</v>
      </c>
      <c r="N17" s="46"/>
      <c r="O17" s="46"/>
      <c r="P17" s="47"/>
      <c r="Q17" s="48">
        <f t="shared" si="0"/>
        <v>272.27999999999997</v>
      </c>
      <c r="R17" s="49">
        <f t="shared" si="1"/>
        <v>44970.640000000007</v>
      </c>
      <c r="T17"/>
      <c r="U17"/>
      <c r="V17"/>
    </row>
    <row r="18" spans="1:22" ht="15" x14ac:dyDescent="0.25">
      <c r="A18" s="37"/>
      <c r="B18" s="44"/>
      <c r="C18" s="19"/>
      <c r="D18" s="20"/>
      <c r="E18" s="21"/>
      <c r="F18" s="20"/>
      <c r="G18" s="54"/>
      <c r="H18" s="33"/>
      <c r="I18" s="43" t="s">
        <v>52</v>
      </c>
      <c r="J18" s="44">
        <v>1297</v>
      </c>
      <c r="K18" s="45" t="s">
        <v>44</v>
      </c>
      <c r="L18" s="46"/>
      <c r="M18" s="46">
        <v>725.39</v>
      </c>
      <c r="N18" s="46"/>
      <c r="O18" s="46"/>
      <c r="P18" s="47"/>
      <c r="Q18" s="48">
        <f t="shared" si="0"/>
        <v>725.39</v>
      </c>
      <c r="R18" s="49">
        <f t="shared" si="1"/>
        <v>44245.250000000007</v>
      </c>
      <c r="T18"/>
      <c r="U18"/>
      <c r="V18"/>
    </row>
    <row r="19" spans="1:22" ht="15" x14ac:dyDescent="0.25">
      <c r="A19" s="37"/>
      <c r="B19" s="44"/>
      <c r="C19" s="38"/>
      <c r="D19" s="20"/>
      <c r="E19" s="21"/>
      <c r="F19" s="20"/>
      <c r="G19" s="22"/>
      <c r="H19" s="33"/>
      <c r="I19" s="43" t="s">
        <v>52</v>
      </c>
      <c r="J19" s="44">
        <v>1298</v>
      </c>
      <c r="K19" s="45" t="s">
        <v>34</v>
      </c>
      <c r="L19" s="46"/>
      <c r="M19" s="46"/>
      <c r="N19" s="46"/>
      <c r="O19" s="46">
        <v>235.44</v>
      </c>
      <c r="P19" s="47">
        <v>39.24</v>
      </c>
      <c r="Q19" s="48">
        <f t="shared" si="0"/>
        <v>235.44</v>
      </c>
      <c r="R19" s="49">
        <f t="shared" si="1"/>
        <v>44009.810000000005</v>
      </c>
      <c r="T19"/>
      <c r="U19"/>
      <c r="V19"/>
    </row>
    <row r="20" spans="1:22" ht="15" x14ac:dyDescent="0.25">
      <c r="A20" s="37"/>
      <c r="B20" s="44"/>
      <c r="C20" s="38"/>
      <c r="D20" s="20"/>
      <c r="E20" s="21"/>
      <c r="F20" s="20"/>
      <c r="G20" s="22"/>
      <c r="H20" s="33"/>
      <c r="I20" s="43" t="s">
        <v>52</v>
      </c>
      <c r="J20" s="44">
        <v>1299</v>
      </c>
      <c r="K20" s="55" t="s">
        <v>28</v>
      </c>
      <c r="L20" s="46">
        <v>205.42</v>
      </c>
      <c r="M20" s="46"/>
      <c r="N20" s="46"/>
      <c r="O20" s="46"/>
      <c r="P20" s="47"/>
      <c r="Q20" s="48">
        <f t="shared" si="0"/>
        <v>205.42</v>
      </c>
      <c r="R20" s="49">
        <f t="shared" si="1"/>
        <v>43804.390000000007</v>
      </c>
      <c r="T20" s="38"/>
      <c r="U20"/>
      <c r="V20"/>
    </row>
    <row r="21" spans="1:22" ht="15" x14ac:dyDescent="0.25">
      <c r="A21" s="37"/>
      <c r="B21" s="44"/>
      <c r="C21" s="38"/>
      <c r="D21" s="20"/>
      <c r="E21" s="21"/>
      <c r="F21" s="20"/>
      <c r="G21" s="22"/>
      <c r="H21" s="33"/>
      <c r="I21" s="43" t="s">
        <v>52</v>
      </c>
      <c r="J21" s="44" t="s">
        <v>26</v>
      </c>
      <c r="K21" s="55" t="s">
        <v>53</v>
      </c>
      <c r="L21" s="46"/>
      <c r="M21" s="46">
        <v>14.7</v>
      </c>
      <c r="N21" s="46"/>
      <c r="O21" s="46"/>
      <c r="P21" s="47">
        <v>2.4500000000000002</v>
      </c>
      <c r="Q21" s="48">
        <f t="shared" si="0"/>
        <v>14.7</v>
      </c>
      <c r="R21" s="49">
        <f t="shared" si="1"/>
        <v>43789.69000000001</v>
      </c>
      <c r="T21"/>
      <c r="U21"/>
      <c r="V21"/>
    </row>
    <row r="22" spans="1:22" ht="15" x14ac:dyDescent="0.25">
      <c r="A22" s="37"/>
      <c r="B22" s="44"/>
      <c r="C22" s="38"/>
      <c r="D22" s="20"/>
      <c r="E22" s="21"/>
      <c r="F22" s="20"/>
      <c r="G22" s="22"/>
      <c r="H22" s="33"/>
      <c r="I22" s="43" t="s">
        <v>52</v>
      </c>
      <c r="J22" s="44" t="s">
        <v>26</v>
      </c>
      <c r="K22" s="55" t="s">
        <v>54</v>
      </c>
      <c r="L22" s="46"/>
      <c r="M22" s="46">
        <v>47</v>
      </c>
      <c r="N22" s="46"/>
      <c r="O22" s="46"/>
      <c r="P22" s="47"/>
      <c r="Q22" s="48">
        <f t="shared" si="0"/>
        <v>47</v>
      </c>
      <c r="R22" s="49">
        <f t="shared" si="1"/>
        <v>43742.69000000001</v>
      </c>
      <c r="T22" s="38"/>
      <c r="U22"/>
      <c r="V22"/>
    </row>
    <row r="23" spans="1:22" ht="15" x14ac:dyDescent="0.25">
      <c r="A23" s="37"/>
      <c r="B23" s="44"/>
      <c r="C23" s="38"/>
      <c r="D23" s="20"/>
      <c r="E23" s="21"/>
      <c r="F23" s="20"/>
      <c r="G23" s="22"/>
      <c r="H23" s="33"/>
      <c r="I23" s="43" t="s">
        <v>55</v>
      </c>
      <c r="J23" s="44" t="s">
        <v>26</v>
      </c>
      <c r="K23" s="55" t="s">
        <v>56</v>
      </c>
      <c r="L23" s="46">
        <v>246.28</v>
      </c>
      <c r="M23" s="46">
        <v>26</v>
      </c>
      <c r="N23" s="46"/>
      <c r="O23" s="46"/>
      <c r="P23" s="47"/>
      <c r="Q23" s="48">
        <f t="shared" si="0"/>
        <v>272.27999999999997</v>
      </c>
      <c r="R23" s="49">
        <f t="shared" si="1"/>
        <v>43470.410000000011</v>
      </c>
      <c r="T23"/>
      <c r="U23"/>
      <c r="V23"/>
    </row>
    <row r="24" spans="1:22" ht="15" x14ac:dyDescent="0.25">
      <c r="A24" s="37"/>
      <c r="B24" s="44"/>
      <c r="C24" s="38"/>
      <c r="D24" s="20"/>
      <c r="E24" s="21"/>
      <c r="F24" s="20"/>
      <c r="G24" s="22"/>
      <c r="H24" s="33"/>
      <c r="I24" s="43" t="s">
        <v>55</v>
      </c>
      <c r="J24" s="44">
        <v>1300</v>
      </c>
      <c r="K24" s="55" t="s">
        <v>57</v>
      </c>
      <c r="L24" s="46">
        <v>47.96</v>
      </c>
      <c r="M24" s="46">
        <v>6.96</v>
      </c>
      <c r="N24" s="46"/>
      <c r="O24" s="46"/>
      <c r="P24" s="47"/>
      <c r="Q24" s="48">
        <f t="shared" si="0"/>
        <v>54.92</v>
      </c>
      <c r="R24" s="49">
        <f t="shared" si="1"/>
        <v>43415.490000000013</v>
      </c>
      <c r="T24" s="38"/>
      <c r="U24"/>
      <c r="V24"/>
    </row>
    <row r="25" spans="1:22" ht="15" x14ac:dyDescent="0.25">
      <c r="A25" s="37"/>
      <c r="B25" s="44"/>
      <c r="C25" s="38"/>
      <c r="D25" s="20"/>
      <c r="E25" s="21"/>
      <c r="F25" s="20"/>
      <c r="G25" s="22"/>
      <c r="H25" s="33"/>
      <c r="I25" s="43" t="s">
        <v>55</v>
      </c>
      <c r="J25" s="44" t="s">
        <v>26</v>
      </c>
      <c r="K25" s="55" t="s">
        <v>53</v>
      </c>
      <c r="L25" s="46"/>
      <c r="M25" s="46">
        <v>14.7</v>
      </c>
      <c r="N25" s="46"/>
      <c r="O25" s="46"/>
      <c r="P25" s="47">
        <v>2.4500000000000002</v>
      </c>
      <c r="Q25" s="48">
        <f t="shared" si="0"/>
        <v>14.7</v>
      </c>
      <c r="R25" s="49">
        <f t="shared" si="1"/>
        <v>43400.790000000015</v>
      </c>
      <c r="T25"/>
      <c r="U25"/>
      <c r="V25"/>
    </row>
    <row r="26" spans="1:22" ht="15" x14ac:dyDescent="0.25">
      <c r="A26" s="37"/>
      <c r="B26" s="44"/>
      <c r="C26" s="38"/>
      <c r="D26" s="20"/>
      <c r="E26" s="21"/>
      <c r="F26" s="20"/>
      <c r="G26" s="22"/>
      <c r="H26" s="33"/>
      <c r="I26" s="43" t="s">
        <v>58</v>
      </c>
      <c r="J26" s="44" t="s">
        <v>32</v>
      </c>
      <c r="K26" s="55" t="s">
        <v>33</v>
      </c>
      <c r="L26" s="46"/>
      <c r="M26" s="46"/>
      <c r="N26" s="46"/>
      <c r="O26" s="46">
        <v>5.25</v>
      </c>
      <c r="P26" s="47"/>
      <c r="Q26" s="48">
        <f t="shared" si="0"/>
        <v>5.25</v>
      </c>
      <c r="R26" s="49">
        <f t="shared" si="1"/>
        <v>43395.540000000015</v>
      </c>
      <c r="T26"/>
      <c r="U26"/>
      <c r="V26"/>
    </row>
    <row r="27" spans="1:22" ht="15" x14ac:dyDescent="0.25">
      <c r="A27" s="37"/>
      <c r="B27" s="44"/>
      <c r="C27" s="38"/>
      <c r="D27" s="20"/>
      <c r="E27" s="21"/>
      <c r="F27" s="20"/>
      <c r="G27" s="22"/>
      <c r="H27" s="33"/>
      <c r="I27" s="43" t="s">
        <v>59</v>
      </c>
      <c r="J27" s="44">
        <v>1301</v>
      </c>
      <c r="K27" s="55" t="s">
        <v>23</v>
      </c>
      <c r="L27" s="46"/>
      <c r="M27" s="46">
        <v>12</v>
      </c>
      <c r="N27" s="46"/>
      <c r="O27" s="46"/>
      <c r="P27" s="47"/>
      <c r="Q27" s="48">
        <f t="shared" si="0"/>
        <v>12</v>
      </c>
      <c r="R27" s="49">
        <f t="shared" si="1"/>
        <v>43383.540000000015</v>
      </c>
      <c r="T27" s="38"/>
      <c r="U27"/>
      <c r="V27"/>
    </row>
    <row r="28" spans="1:22" ht="15" x14ac:dyDescent="0.25">
      <c r="A28" s="37"/>
      <c r="B28" s="44"/>
      <c r="C28" s="38"/>
      <c r="D28" s="20"/>
      <c r="E28" s="21"/>
      <c r="F28" s="20"/>
      <c r="G28" s="22"/>
      <c r="H28" s="33"/>
      <c r="I28" s="43" t="s">
        <v>59</v>
      </c>
      <c r="J28" s="44">
        <v>1302</v>
      </c>
      <c r="K28" s="55" t="s">
        <v>60</v>
      </c>
      <c r="L28" s="46"/>
      <c r="M28" s="46"/>
      <c r="N28" s="46"/>
      <c r="O28" s="46">
        <v>500</v>
      </c>
      <c r="P28" s="47"/>
      <c r="Q28" s="48">
        <f t="shared" si="0"/>
        <v>500</v>
      </c>
      <c r="R28" s="49">
        <f t="shared" si="1"/>
        <v>42883.540000000015</v>
      </c>
      <c r="T28" s="38"/>
      <c r="U28"/>
      <c r="V28"/>
    </row>
    <row r="29" spans="1:22" ht="15" x14ac:dyDescent="0.25">
      <c r="A29" s="37"/>
      <c r="B29" s="44"/>
      <c r="C29" s="38"/>
      <c r="D29" s="20"/>
      <c r="E29" s="21"/>
      <c r="F29" s="20"/>
      <c r="G29" s="22"/>
      <c r="H29" s="33"/>
      <c r="I29" s="43" t="s">
        <v>59</v>
      </c>
      <c r="J29" s="44">
        <v>1303</v>
      </c>
      <c r="K29" s="55" t="s">
        <v>61</v>
      </c>
      <c r="L29" s="46"/>
      <c r="M29" s="46"/>
      <c r="N29" s="46"/>
      <c r="O29" s="46">
        <v>500</v>
      </c>
      <c r="P29" s="47"/>
      <c r="Q29" s="48">
        <f t="shared" si="0"/>
        <v>500</v>
      </c>
      <c r="R29" s="49">
        <f t="shared" si="1"/>
        <v>42383.540000000015</v>
      </c>
      <c r="T29" s="38"/>
      <c r="U29"/>
      <c r="V29"/>
    </row>
    <row r="30" spans="1:22" ht="15" x14ac:dyDescent="0.25">
      <c r="A30" s="37"/>
      <c r="B30" s="44"/>
      <c r="C30" s="38"/>
      <c r="D30" s="20"/>
      <c r="E30" s="21"/>
      <c r="F30" s="20"/>
      <c r="G30" s="22"/>
      <c r="H30" s="33"/>
      <c r="I30" s="43" t="s">
        <v>59</v>
      </c>
      <c r="J30" s="44">
        <v>1304</v>
      </c>
      <c r="K30" s="55" t="s">
        <v>67</v>
      </c>
      <c r="L30" s="46"/>
      <c r="M30" s="46">
        <v>72</v>
      </c>
      <c r="N30" s="46"/>
      <c r="O30" s="46"/>
      <c r="P30" s="47">
        <v>12</v>
      </c>
      <c r="Q30" s="48">
        <f t="shared" si="0"/>
        <v>72</v>
      </c>
      <c r="R30" s="49">
        <f t="shared" si="1"/>
        <v>42311.540000000015</v>
      </c>
      <c r="T30" s="38"/>
      <c r="U30"/>
      <c r="V30"/>
    </row>
    <row r="31" spans="1:22" ht="15" x14ac:dyDescent="0.25">
      <c r="A31" s="37"/>
      <c r="B31" s="44"/>
      <c r="C31" s="38"/>
      <c r="D31" s="20"/>
      <c r="E31" s="21"/>
      <c r="F31" s="20"/>
      <c r="G31" s="22"/>
      <c r="H31" s="33"/>
      <c r="I31" s="43" t="s">
        <v>68</v>
      </c>
      <c r="J31" s="44" t="s">
        <v>26</v>
      </c>
      <c r="K31" s="55" t="s">
        <v>69</v>
      </c>
      <c r="L31" s="46">
        <v>246.28</v>
      </c>
      <c r="M31" s="46">
        <v>26</v>
      </c>
      <c r="N31" s="46"/>
      <c r="O31" s="46"/>
      <c r="P31" s="47"/>
      <c r="Q31" s="48">
        <f t="shared" si="0"/>
        <v>272.27999999999997</v>
      </c>
      <c r="R31" s="49">
        <f t="shared" si="1"/>
        <v>42039.260000000017</v>
      </c>
      <c r="T31"/>
      <c r="U31"/>
      <c r="V31"/>
    </row>
    <row r="32" spans="1:22" ht="15" x14ac:dyDescent="0.25">
      <c r="A32" s="37"/>
      <c r="B32" s="44"/>
      <c r="C32" s="38"/>
      <c r="D32" s="20"/>
      <c r="E32" s="21"/>
      <c r="F32" s="20"/>
      <c r="G32" s="22"/>
      <c r="H32" s="33"/>
      <c r="I32" s="43" t="s">
        <v>68</v>
      </c>
      <c r="J32" s="44" t="s">
        <v>32</v>
      </c>
      <c r="K32" s="55" t="s">
        <v>33</v>
      </c>
      <c r="L32" s="46"/>
      <c r="M32" s="46"/>
      <c r="N32" s="46"/>
      <c r="O32" s="46">
        <v>7.75</v>
      </c>
      <c r="P32" s="47"/>
      <c r="Q32" s="48">
        <f t="shared" si="0"/>
        <v>7.75</v>
      </c>
      <c r="R32" s="49">
        <f t="shared" si="1"/>
        <v>42031.510000000017</v>
      </c>
      <c r="T32" s="38"/>
      <c r="U32"/>
      <c r="V32"/>
    </row>
    <row r="33" spans="1:22" ht="15" x14ac:dyDescent="0.25">
      <c r="A33" s="37"/>
      <c r="B33" s="44"/>
      <c r="C33" s="38"/>
      <c r="D33" s="20"/>
      <c r="E33" s="21"/>
      <c r="F33" s="20"/>
      <c r="G33" s="22"/>
      <c r="H33" s="33"/>
      <c r="I33" s="43" t="s">
        <v>70</v>
      </c>
      <c r="J33" s="44" t="s">
        <v>26</v>
      </c>
      <c r="K33" s="55" t="s">
        <v>53</v>
      </c>
      <c r="L33" s="46"/>
      <c r="M33" s="46"/>
      <c r="N33" s="46"/>
      <c r="O33" s="46">
        <v>14.7</v>
      </c>
      <c r="P33" s="47"/>
      <c r="Q33" s="48">
        <f t="shared" ref="Q33:Q54" si="2">SUM(L33:O33)</f>
        <v>14.7</v>
      </c>
      <c r="R33" s="49">
        <f t="shared" si="1"/>
        <v>42016.810000000019</v>
      </c>
      <c r="T33" s="38"/>
      <c r="U33"/>
      <c r="V33"/>
    </row>
    <row r="34" spans="1:22" ht="15" x14ac:dyDescent="0.25">
      <c r="A34" s="37"/>
      <c r="B34" s="44"/>
      <c r="C34" s="38"/>
      <c r="D34" s="20"/>
      <c r="E34" s="21"/>
      <c r="F34" s="20"/>
      <c r="G34" s="22"/>
      <c r="H34" s="33"/>
      <c r="I34" s="43" t="s">
        <v>71</v>
      </c>
      <c r="J34" s="44" t="s">
        <v>26</v>
      </c>
      <c r="K34" s="55" t="s">
        <v>72</v>
      </c>
      <c r="L34" s="46">
        <v>246.28</v>
      </c>
      <c r="M34" s="46">
        <v>26</v>
      </c>
      <c r="N34" s="46"/>
      <c r="O34" s="46"/>
      <c r="P34" s="47"/>
      <c r="Q34" s="48">
        <f t="shared" si="2"/>
        <v>272.27999999999997</v>
      </c>
      <c r="R34" s="49">
        <f t="shared" si="1"/>
        <v>41744.530000000021</v>
      </c>
      <c r="T34"/>
      <c r="U34"/>
      <c r="V34"/>
    </row>
    <row r="35" spans="1:22" ht="15" x14ac:dyDescent="0.25">
      <c r="A35" s="37"/>
      <c r="B35" s="44"/>
      <c r="C35" s="38"/>
      <c r="D35" s="20"/>
      <c r="E35" s="21"/>
      <c r="F35" s="20"/>
      <c r="G35" s="22"/>
      <c r="H35" s="33"/>
      <c r="I35" s="43" t="s">
        <v>73</v>
      </c>
      <c r="J35" s="44">
        <v>1305</v>
      </c>
      <c r="K35" s="55" t="s">
        <v>74</v>
      </c>
      <c r="L35" s="46">
        <v>66.06</v>
      </c>
      <c r="M35" s="46">
        <v>29.16</v>
      </c>
      <c r="N35" s="46"/>
      <c r="O35" s="46"/>
      <c r="P35" s="47"/>
      <c r="Q35" s="48">
        <f t="shared" si="2"/>
        <v>95.22</v>
      </c>
      <c r="R35" s="49">
        <f t="shared" si="1"/>
        <v>41649.310000000019</v>
      </c>
      <c r="T35" s="38"/>
      <c r="U35"/>
      <c r="V35"/>
    </row>
    <row r="36" spans="1:22" ht="15" x14ac:dyDescent="0.25">
      <c r="A36" s="37"/>
      <c r="B36" s="44"/>
      <c r="C36" s="38"/>
      <c r="D36" s="20"/>
      <c r="E36" s="21"/>
      <c r="F36" s="20"/>
      <c r="G36" s="22"/>
      <c r="H36" s="33"/>
      <c r="I36" s="43" t="s">
        <v>75</v>
      </c>
      <c r="J36" s="44" t="s">
        <v>32</v>
      </c>
      <c r="K36" s="55" t="s">
        <v>33</v>
      </c>
      <c r="L36" s="46"/>
      <c r="M36" s="46"/>
      <c r="N36" s="46"/>
      <c r="O36" s="46">
        <v>6.25</v>
      </c>
      <c r="P36" s="47"/>
      <c r="Q36" s="48">
        <f t="shared" si="2"/>
        <v>6.25</v>
      </c>
      <c r="R36" s="49">
        <f t="shared" si="1"/>
        <v>41643.060000000019</v>
      </c>
      <c r="T36" s="38"/>
      <c r="U36"/>
      <c r="V36"/>
    </row>
    <row r="37" spans="1:22" ht="15" x14ac:dyDescent="0.25">
      <c r="A37" s="37"/>
      <c r="B37" s="44"/>
      <c r="C37" s="38"/>
      <c r="D37" s="20"/>
      <c r="E37" s="21"/>
      <c r="F37" s="20"/>
      <c r="G37" s="22"/>
      <c r="H37" s="33"/>
      <c r="I37" s="43" t="s">
        <v>73</v>
      </c>
      <c r="J37" s="44">
        <v>1306</v>
      </c>
      <c r="K37" s="55" t="s">
        <v>76</v>
      </c>
      <c r="L37" s="46"/>
      <c r="M37" s="46"/>
      <c r="N37" s="46"/>
      <c r="O37" s="46">
        <v>201.6</v>
      </c>
      <c r="P37" s="47">
        <v>33.6</v>
      </c>
      <c r="Q37" s="48">
        <f t="shared" si="2"/>
        <v>201.6</v>
      </c>
      <c r="R37" s="49">
        <f t="shared" si="1"/>
        <v>41441.460000000021</v>
      </c>
      <c r="T37" s="38"/>
      <c r="U37"/>
      <c r="V37"/>
    </row>
    <row r="38" spans="1:22" ht="15" x14ac:dyDescent="0.25">
      <c r="A38" s="37"/>
      <c r="B38" s="44"/>
      <c r="C38" s="38"/>
      <c r="D38" s="20"/>
      <c r="E38" s="21"/>
      <c r="F38" s="20"/>
      <c r="G38" s="22"/>
      <c r="H38" s="33"/>
      <c r="I38" s="43" t="s">
        <v>73</v>
      </c>
      <c r="J38" s="44">
        <v>1307</v>
      </c>
      <c r="K38" s="55" t="s">
        <v>77</v>
      </c>
      <c r="L38" s="46"/>
      <c r="M38" s="46"/>
      <c r="N38" s="46"/>
      <c r="O38" s="46">
        <v>75</v>
      </c>
      <c r="P38" s="47"/>
      <c r="Q38" s="48">
        <f t="shared" si="2"/>
        <v>75</v>
      </c>
      <c r="R38" s="49">
        <f t="shared" si="1"/>
        <v>41366.460000000021</v>
      </c>
      <c r="T38" s="38"/>
      <c r="U38"/>
      <c r="V38"/>
    </row>
    <row r="39" spans="1:22" ht="15" x14ac:dyDescent="0.25">
      <c r="A39" s="37"/>
      <c r="B39" s="44"/>
      <c r="C39" s="38"/>
      <c r="D39" s="20"/>
      <c r="E39" s="21"/>
      <c r="F39" s="20"/>
      <c r="G39" s="22"/>
      <c r="H39" s="33"/>
      <c r="I39" s="43" t="s">
        <v>73</v>
      </c>
      <c r="J39" s="44">
        <v>1308</v>
      </c>
      <c r="K39" s="55" t="s">
        <v>78</v>
      </c>
      <c r="L39" s="46"/>
      <c r="M39" s="46">
        <v>118.8</v>
      </c>
      <c r="N39" s="46"/>
      <c r="O39" s="46"/>
      <c r="P39" s="47">
        <v>19.8</v>
      </c>
      <c r="Q39" s="48">
        <f t="shared" si="2"/>
        <v>118.8</v>
      </c>
      <c r="R39" s="49">
        <f t="shared" si="1"/>
        <v>41247.660000000018</v>
      </c>
      <c r="T39" s="38"/>
      <c r="U39"/>
      <c r="V39"/>
    </row>
    <row r="40" spans="1:22" ht="15" x14ac:dyDescent="0.25">
      <c r="A40" s="37"/>
      <c r="B40" s="44"/>
      <c r="C40" s="38"/>
      <c r="D40" s="20"/>
      <c r="E40" s="21"/>
      <c r="F40" s="20"/>
      <c r="G40" s="22"/>
      <c r="H40" s="33"/>
      <c r="I40" s="43" t="s">
        <v>73</v>
      </c>
      <c r="J40" s="44">
        <v>1309</v>
      </c>
      <c r="K40" s="55" t="s">
        <v>34</v>
      </c>
      <c r="L40" s="46"/>
      <c r="M40" s="46"/>
      <c r="N40" s="46"/>
      <c r="O40" s="46">
        <v>235.44</v>
      </c>
      <c r="P40" s="47">
        <v>39.24</v>
      </c>
      <c r="Q40" s="48">
        <f t="shared" si="2"/>
        <v>235.44</v>
      </c>
      <c r="R40" s="49">
        <f t="shared" si="1"/>
        <v>41012.220000000016</v>
      </c>
      <c r="T40" s="38"/>
      <c r="U40"/>
      <c r="V40"/>
    </row>
    <row r="41" spans="1:22" ht="15" x14ac:dyDescent="0.25">
      <c r="A41" s="37"/>
      <c r="B41" s="44"/>
      <c r="C41" s="38"/>
      <c r="D41" s="20"/>
      <c r="E41" s="21"/>
      <c r="F41" s="20"/>
      <c r="G41" s="22"/>
      <c r="H41" s="33"/>
      <c r="I41" s="43" t="s">
        <v>73</v>
      </c>
      <c r="J41" s="44">
        <v>1310</v>
      </c>
      <c r="K41" s="55" t="s">
        <v>79</v>
      </c>
      <c r="L41" s="46"/>
      <c r="M41" s="46"/>
      <c r="N41" s="46"/>
      <c r="O41" s="46">
        <v>147.47999999999999</v>
      </c>
      <c r="P41" s="47"/>
      <c r="Q41" s="48">
        <f t="shared" si="2"/>
        <v>147.47999999999999</v>
      </c>
      <c r="R41" s="49">
        <f t="shared" si="1"/>
        <v>40864.740000000013</v>
      </c>
      <c r="T41"/>
      <c r="U41"/>
      <c r="V41"/>
    </row>
    <row r="42" spans="1:22" ht="15" x14ac:dyDescent="0.25">
      <c r="A42" s="37"/>
      <c r="B42" s="44"/>
      <c r="C42" s="38"/>
      <c r="D42" s="20"/>
      <c r="E42" s="21"/>
      <c r="F42" s="20"/>
      <c r="G42" s="22"/>
      <c r="H42" s="33"/>
      <c r="I42" s="43" t="s">
        <v>73</v>
      </c>
      <c r="J42" s="44">
        <v>1311</v>
      </c>
      <c r="K42" s="55" t="s">
        <v>23</v>
      </c>
      <c r="L42" s="46"/>
      <c r="M42" s="46">
        <v>12</v>
      </c>
      <c r="N42" s="46"/>
      <c r="O42" s="46"/>
      <c r="P42" s="47"/>
      <c r="Q42" s="48">
        <f t="shared" si="2"/>
        <v>12</v>
      </c>
      <c r="R42" s="49">
        <f t="shared" si="1"/>
        <v>40852.740000000013</v>
      </c>
      <c r="T42"/>
      <c r="U42"/>
      <c r="V42"/>
    </row>
    <row r="43" spans="1:22" ht="15" x14ac:dyDescent="0.25">
      <c r="A43" s="37"/>
      <c r="B43" s="44"/>
      <c r="C43" s="38"/>
      <c r="D43" s="20"/>
      <c r="E43" s="21"/>
      <c r="F43" s="20"/>
      <c r="G43" s="22"/>
      <c r="H43" s="33"/>
      <c r="I43" s="43" t="s">
        <v>80</v>
      </c>
      <c r="J43" s="44" t="s">
        <v>32</v>
      </c>
      <c r="K43" s="55" t="s">
        <v>33</v>
      </c>
      <c r="L43" s="46"/>
      <c r="M43" s="46"/>
      <c r="N43" s="46"/>
      <c r="O43" s="46">
        <v>6.67</v>
      </c>
      <c r="P43" s="47"/>
      <c r="Q43" s="48">
        <f t="shared" si="2"/>
        <v>6.67</v>
      </c>
      <c r="R43" s="49">
        <f t="shared" si="1"/>
        <v>40846.070000000014</v>
      </c>
      <c r="T43"/>
      <c r="U43"/>
      <c r="V43"/>
    </row>
    <row r="44" spans="1:22" ht="15" x14ac:dyDescent="0.25">
      <c r="A44" s="37"/>
      <c r="B44" s="44"/>
      <c r="C44" s="38"/>
      <c r="D44" s="20"/>
      <c r="E44" s="21"/>
      <c r="F44" s="20"/>
      <c r="G44" s="22"/>
      <c r="H44" s="33"/>
      <c r="I44" s="43" t="s">
        <v>81</v>
      </c>
      <c r="J44" s="44">
        <v>1312</v>
      </c>
      <c r="K44" s="55" t="s">
        <v>82</v>
      </c>
      <c r="L44" s="46"/>
      <c r="M44" s="46"/>
      <c r="N44" s="46"/>
      <c r="O44" s="46">
        <v>206.3</v>
      </c>
      <c r="P44" s="47"/>
      <c r="Q44" s="48">
        <f t="shared" si="2"/>
        <v>206.3</v>
      </c>
      <c r="R44" s="49">
        <f t="shared" si="1"/>
        <v>40639.770000000011</v>
      </c>
      <c r="T44"/>
      <c r="U44"/>
      <c r="V44"/>
    </row>
    <row r="45" spans="1:22" ht="15" x14ac:dyDescent="0.25">
      <c r="A45" s="37"/>
      <c r="B45" s="44"/>
      <c r="C45" s="38"/>
      <c r="D45" s="20"/>
      <c r="E45" s="21"/>
      <c r="F45" s="20"/>
      <c r="G45" s="22"/>
      <c r="H45" s="33"/>
      <c r="I45" s="43" t="s">
        <v>83</v>
      </c>
      <c r="J45" s="44">
        <v>1313</v>
      </c>
      <c r="K45" s="55" t="s">
        <v>28</v>
      </c>
      <c r="L45" s="46">
        <v>215.6</v>
      </c>
      <c r="M45" s="46"/>
      <c r="N45" s="46"/>
      <c r="O45" s="46"/>
      <c r="P45" s="47"/>
      <c r="Q45" s="53">
        <f t="shared" si="2"/>
        <v>215.6</v>
      </c>
      <c r="R45" s="49">
        <f t="shared" si="1"/>
        <v>40424.170000000013</v>
      </c>
      <c r="T45"/>
      <c r="U45"/>
      <c r="V45"/>
    </row>
    <row r="46" spans="1:22" ht="15" x14ac:dyDescent="0.25">
      <c r="A46" s="37"/>
      <c r="B46" s="44"/>
      <c r="C46" s="38"/>
      <c r="D46" s="20"/>
      <c r="E46" s="21"/>
      <c r="F46" s="20"/>
      <c r="G46" s="22"/>
      <c r="H46" s="33"/>
      <c r="I46" s="43" t="s">
        <v>84</v>
      </c>
      <c r="J46" s="44" t="s">
        <v>26</v>
      </c>
      <c r="K46" s="55" t="s">
        <v>53</v>
      </c>
      <c r="L46" s="46"/>
      <c r="M46" s="46">
        <v>14.7</v>
      </c>
      <c r="N46" s="46"/>
      <c r="O46" s="46"/>
      <c r="P46" s="47"/>
      <c r="Q46" s="48">
        <f t="shared" si="2"/>
        <v>14.7</v>
      </c>
      <c r="R46" s="49">
        <f t="shared" si="1"/>
        <v>40409.470000000016</v>
      </c>
      <c r="T46"/>
      <c r="U46"/>
      <c r="V46"/>
    </row>
    <row r="47" spans="1:22" ht="15" x14ac:dyDescent="0.25">
      <c r="A47" s="37"/>
      <c r="B47" s="44"/>
      <c r="C47" s="38"/>
      <c r="D47" s="20"/>
      <c r="E47" s="21"/>
      <c r="F47" s="20"/>
      <c r="G47" s="22"/>
      <c r="H47" s="33"/>
      <c r="I47" s="43" t="s">
        <v>85</v>
      </c>
      <c r="J47" s="44" t="s">
        <v>26</v>
      </c>
      <c r="K47" s="55" t="s">
        <v>86</v>
      </c>
      <c r="L47" s="46">
        <v>246.28</v>
      </c>
      <c r="M47" s="46">
        <v>26</v>
      </c>
      <c r="N47" s="46"/>
      <c r="O47" s="46"/>
      <c r="P47" s="47"/>
      <c r="Q47" s="48">
        <f t="shared" si="2"/>
        <v>272.27999999999997</v>
      </c>
      <c r="R47" s="99">
        <f t="shared" si="1"/>
        <v>40137.190000000017</v>
      </c>
      <c r="T47"/>
      <c r="U47"/>
      <c r="V47"/>
    </row>
    <row r="48" spans="1:22" ht="15" x14ac:dyDescent="0.25">
      <c r="A48" s="37"/>
      <c r="B48" s="44"/>
      <c r="C48" s="38"/>
      <c r="D48" s="20"/>
      <c r="E48" s="21"/>
      <c r="F48" s="20"/>
      <c r="G48" s="22"/>
      <c r="H48" s="33"/>
      <c r="I48" s="43" t="s">
        <v>87</v>
      </c>
      <c r="J48" s="44" t="s">
        <v>32</v>
      </c>
      <c r="K48" s="55" t="s">
        <v>33</v>
      </c>
      <c r="L48" s="46"/>
      <c r="M48" s="46"/>
      <c r="N48" s="46"/>
      <c r="O48" s="46">
        <v>4.25</v>
      </c>
      <c r="P48" s="47"/>
      <c r="Q48" s="53">
        <f t="shared" si="2"/>
        <v>4.25</v>
      </c>
      <c r="R48" s="49">
        <f t="shared" si="1"/>
        <v>40132.940000000017</v>
      </c>
      <c r="T48"/>
      <c r="U48"/>
      <c r="V48"/>
    </row>
    <row r="49" spans="1:31" ht="15" x14ac:dyDescent="0.25">
      <c r="A49" s="37"/>
      <c r="B49" s="44"/>
      <c r="C49" s="38"/>
      <c r="D49" s="20"/>
      <c r="E49" s="21"/>
      <c r="F49" s="20"/>
      <c r="G49" s="22"/>
      <c r="H49" s="33"/>
      <c r="I49" s="43" t="s">
        <v>88</v>
      </c>
      <c r="J49" s="44" t="s">
        <v>26</v>
      </c>
      <c r="K49" s="55" t="s">
        <v>89</v>
      </c>
      <c r="L49" s="46">
        <v>248.28</v>
      </c>
      <c r="M49" s="46">
        <v>26</v>
      </c>
      <c r="N49" s="46"/>
      <c r="O49" s="46"/>
      <c r="P49" s="47"/>
      <c r="Q49" s="53">
        <f t="shared" si="2"/>
        <v>274.27999999999997</v>
      </c>
      <c r="R49" s="49">
        <f t="shared" si="1"/>
        <v>39858.660000000018</v>
      </c>
      <c r="T49"/>
      <c r="U49"/>
      <c r="V49"/>
    </row>
    <row r="50" spans="1:31" ht="15" x14ac:dyDescent="0.25">
      <c r="A50" s="37"/>
      <c r="B50" s="44"/>
      <c r="C50" s="38"/>
      <c r="D50" s="20"/>
      <c r="E50" s="21"/>
      <c r="F50" s="20"/>
      <c r="G50" s="22"/>
      <c r="H50" s="33"/>
      <c r="I50" s="43" t="s">
        <v>88</v>
      </c>
      <c r="J50" s="44">
        <v>1314</v>
      </c>
      <c r="K50" s="55" t="s">
        <v>90</v>
      </c>
      <c r="L50" s="46">
        <v>61.04</v>
      </c>
      <c r="M50" s="46">
        <v>2.7</v>
      </c>
      <c r="N50" s="46"/>
      <c r="O50" s="46"/>
      <c r="P50" s="47"/>
      <c r="Q50" s="53">
        <f t="shared" si="2"/>
        <v>63.74</v>
      </c>
      <c r="R50" s="49">
        <f t="shared" si="1"/>
        <v>39794.92000000002</v>
      </c>
      <c r="T50"/>
      <c r="U50"/>
      <c r="V50"/>
    </row>
    <row r="51" spans="1:31" ht="15" x14ac:dyDescent="0.25">
      <c r="A51" s="37"/>
      <c r="B51" s="44"/>
      <c r="C51" s="38"/>
      <c r="D51" s="20"/>
      <c r="E51" s="21"/>
      <c r="F51" s="20"/>
      <c r="G51" s="22"/>
      <c r="H51" s="33"/>
      <c r="I51" s="43" t="s">
        <v>88</v>
      </c>
      <c r="J51" s="44">
        <v>1315</v>
      </c>
      <c r="K51" s="55" t="s">
        <v>91</v>
      </c>
      <c r="L51" s="46"/>
      <c r="M51" s="46"/>
      <c r="N51" s="46"/>
      <c r="O51" s="46">
        <v>514.79999999999995</v>
      </c>
      <c r="P51" s="47">
        <v>85.8</v>
      </c>
      <c r="Q51" s="53">
        <f t="shared" si="2"/>
        <v>514.79999999999995</v>
      </c>
      <c r="R51" s="49">
        <f t="shared" si="1"/>
        <v>39280.120000000017</v>
      </c>
      <c r="T51"/>
      <c r="U51"/>
      <c r="V51"/>
    </row>
    <row r="52" spans="1:31" ht="15" x14ac:dyDescent="0.25">
      <c r="A52" s="37"/>
      <c r="B52" s="44"/>
      <c r="C52" s="38"/>
      <c r="D52" s="20"/>
      <c r="E52" s="21"/>
      <c r="F52" s="20"/>
      <c r="G52" s="22"/>
      <c r="H52" s="33"/>
      <c r="I52" s="43" t="s">
        <v>88</v>
      </c>
      <c r="J52" s="44" t="s">
        <v>26</v>
      </c>
      <c r="K52" s="55" t="s">
        <v>92</v>
      </c>
      <c r="L52" s="46"/>
      <c r="M52" s="46">
        <v>258.55</v>
      </c>
      <c r="N52" s="46"/>
      <c r="O52" s="46"/>
      <c r="P52" s="47">
        <v>43.09</v>
      </c>
      <c r="Q52" s="53">
        <f t="shared" si="2"/>
        <v>258.55</v>
      </c>
      <c r="R52" s="49">
        <f t="shared" si="1"/>
        <v>39021.570000000014</v>
      </c>
      <c r="T52"/>
      <c r="U52"/>
      <c r="V52"/>
    </row>
    <row r="53" spans="1:31" ht="15" x14ac:dyDescent="0.25">
      <c r="A53" s="37"/>
      <c r="B53" s="44"/>
      <c r="C53" s="38"/>
      <c r="D53" s="20"/>
      <c r="E53" s="21"/>
      <c r="F53" s="20"/>
      <c r="G53" s="22"/>
      <c r="H53" s="33"/>
      <c r="I53" s="43" t="s">
        <v>93</v>
      </c>
      <c r="J53" s="44">
        <v>1316</v>
      </c>
      <c r="K53" s="55" t="s">
        <v>23</v>
      </c>
      <c r="L53" s="46"/>
      <c r="M53" s="46">
        <v>12</v>
      </c>
      <c r="N53" s="46"/>
      <c r="O53" s="46"/>
      <c r="P53" s="47"/>
      <c r="Q53" s="53">
        <f t="shared" si="2"/>
        <v>12</v>
      </c>
      <c r="R53" s="49"/>
      <c r="T53"/>
      <c r="U53"/>
      <c r="V53"/>
    </row>
    <row r="54" spans="1:31" ht="15.75" thickBot="1" x14ac:dyDescent="0.3">
      <c r="A54" s="37"/>
      <c r="B54" s="44"/>
      <c r="C54" s="38"/>
      <c r="D54" s="20"/>
      <c r="E54" s="21"/>
      <c r="F54" s="20"/>
      <c r="G54" s="22"/>
      <c r="H54" s="33"/>
      <c r="I54" s="43"/>
      <c r="J54" s="44"/>
      <c r="K54" s="55"/>
      <c r="L54" s="46"/>
      <c r="M54" s="46"/>
      <c r="N54" s="46"/>
      <c r="O54" s="46"/>
      <c r="P54" s="47"/>
      <c r="Q54" s="48">
        <f t="shared" si="2"/>
        <v>0</v>
      </c>
      <c r="R54" s="49">
        <f>SUM(R52+H54-Q54)</f>
        <v>39021.570000000014</v>
      </c>
      <c r="T54"/>
      <c r="U54"/>
      <c r="V54"/>
    </row>
    <row r="55" spans="1:31" ht="13.5" thickBot="1" x14ac:dyDescent="0.25">
      <c r="A55" s="56"/>
      <c r="B55" s="57"/>
      <c r="C55" s="58">
        <f>SUM(C7:C19)</f>
        <v>0</v>
      </c>
      <c r="D55" s="59">
        <f>SUM(D7:D19)</f>
        <v>0</v>
      </c>
      <c r="E55" s="58">
        <f>SUM(E5:E54)</f>
        <v>0</v>
      </c>
      <c r="F55" s="59">
        <f>SUM(F7:F19)</f>
        <v>75</v>
      </c>
      <c r="G55" s="58">
        <f>SUM(G5:G54)</f>
        <v>7.85</v>
      </c>
      <c r="H55" s="56">
        <f>SUM(H5:H54)</f>
        <v>22601</v>
      </c>
      <c r="I55" s="100"/>
      <c r="J55" s="101"/>
      <c r="K55" s="58"/>
      <c r="L55" s="60">
        <f>SUM(L5:L54)</f>
        <v>2572.42</v>
      </c>
      <c r="M55" s="61">
        <f t="shared" ref="M55:O55" si="3">SUM(M5:M54)</f>
        <v>1537.4600000000003</v>
      </c>
      <c r="N55" s="61">
        <f t="shared" si="3"/>
        <v>0</v>
      </c>
      <c r="O55" s="62">
        <f t="shared" si="3"/>
        <v>4836.84</v>
      </c>
      <c r="P55" s="59">
        <f>SUM(P5:P54)</f>
        <v>355.48</v>
      </c>
      <c r="Q55" s="59">
        <f>SUM(Q5:Q54)</f>
        <v>8946.7199999999975</v>
      </c>
      <c r="R55" s="63">
        <f>SUM(R3+H55-Q55)</f>
        <v>39009.570000000007</v>
      </c>
    </row>
    <row r="56" spans="1:31" ht="13.5" thickBot="1" x14ac:dyDescent="0.25">
      <c r="A56" s="64"/>
      <c r="C56" s="3"/>
      <c r="D56" s="3"/>
      <c r="E56" s="3"/>
      <c r="F56" s="3"/>
      <c r="G56" s="3"/>
      <c r="I56" s="3"/>
      <c r="K56" s="3"/>
      <c r="L56" s="3"/>
      <c r="M56" s="3"/>
      <c r="N56" s="3"/>
      <c r="O56" s="3"/>
      <c r="P56" s="3"/>
      <c r="Q56" s="5">
        <f>SUM(L55:O55)</f>
        <v>8946.7200000000012</v>
      </c>
      <c r="R56" s="65"/>
    </row>
    <row r="57" spans="1:31" s="102" customFormat="1" ht="13.5" thickBot="1" x14ac:dyDescent="0.25">
      <c r="A57" s="89" t="s">
        <v>16</v>
      </c>
      <c r="B57" s="90"/>
      <c r="C57" s="66">
        <v>2516.9499999999998</v>
      </c>
      <c r="D57" s="67">
        <v>45748</v>
      </c>
      <c r="E57" s="91" t="s">
        <v>17</v>
      </c>
      <c r="F57" s="92"/>
      <c r="G57" s="93"/>
      <c r="H57" s="68">
        <v>25355.29</v>
      </c>
      <c r="I57" s="69">
        <v>45748</v>
      </c>
      <c r="J57" s="70" t="s">
        <v>0</v>
      </c>
      <c r="K57" s="71">
        <f>SUM(C57+H57)</f>
        <v>27872.240000000002</v>
      </c>
      <c r="L57" s="72"/>
      <c r="M57" s="72"/>
      <c r="N57" s="72"/>
      <c r="O57" s="72"/>
      <c r="P57" s="72"/>
      <c r="Q57" s="72"/>
      <c r="R57" s="73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9" spans="1:31" x14ac:dyDescent="0.2">
      <c r="C59" s="2" t="s">
        <v>16</v>
      </c>
      <c r="D59" s="74">
        <f>SUM(C57+G55)</f>
        <v>2524.7999999999997</v>
      </c>
      <c r="H59" s="2" t="s">
        <v>18</v>
      </c>
      <c r="I59" s="3"/>
      <c r="J59" s="74">
        <f>SUM(H55)</f>
        <v>22601</v>
      </c>
      <c r="M59" s="75"/>
      <c r="N59" s="76"/>
    </row>
    <row r="60" spans="1:31" ht="13.5" thickBot="1" x14ac:dyDescent="0.25">
      <c r="B60" s="2"/>
      <c r="C60" s="77" t="s">
        <v>17</v>
      </c>
      <c r="D60" s="78">
        <f>SUM(R55)</f>
        <v>39009.570000000007</v>
      </c>
      <c r="G60" s="3"/>
      <c r="H60" s="2" t="s">
        <v>19</v>
      </c>
      <c r="J60" s="78">
        <f>SUM(Q55)</f>
        <v>8946.7199999999975</v>
      </c>
      <c r="L60" s="79"/>
      <c r="M60" s="79"/>
      <c r="N60" s="80"/>
      <c r="O60" s="81"/>
      <c r="Q60" s="46"/>
    </row>
    <row r="61" spans="1:31" ht="13.5" thickBot="1" x14ac:dyDescent="0.25">
      <c r="C61" s="2" t="s">
        <v>20</v>
      </c>
      <c r="D61" s="82">
        <f>SUM(D59+D60)</f>
        <v>41534.37000000001</v>
      </c>
      <c r="H61" s="2" t="s">
        <v>21</v>
      </c>
      <c r="J61" s="83">
        <f>SUM(J59+R3-Q55+D59)</f>
        <v>41534.37000000001</v>
      </c>
      <c r="K61" s="84"/>
      <c r="M61" s="85"/>
      <c r="N61" s="76"/>
      <c r="P61" s="1"/>
      <c r="Q61" s="2"/>
    </row>
    <row r="62" spans="1:31" x14ac:dyDescent="0.2">
      <c r="K62" s="84"/>
      <c r="N62" s="3"/>
    </row>
    <row r="63" spans="1:31" x14ac:dyDescent="0.2">
      <c r="K63" s="84"/>
      <c r="O63" s="46"/>
    </row>
    <row r="64" spans="1:31" ht="13.5" thickBot="1" x14ac:dyDescent="0.25">
      <c r="K64" s="84"/>
      <c r="O64" s="46"/>
    </row>
    <row r="65" spans="1:15" x14ac:dyDescent="0.2">
      <c r="A65" s="103" t="s">
        <v>94</v>
      </c>
      <c r="B65" s="104">
        <v>25</v>
      </c>
      <c r="C65" s="105">
        <v>0</v>
      </c>
      <c r="D65" s="106"/>
      <c r="O65" s="46"/>
    </row>
    <row r="66" spans="1:15" x14ac:dyDescent="0.2">
      <c r="A66" s="107"/>
      <c r="B66" s="108">
        <v>24</v>
      </c>
      <c r="C66" s="109">
        <v>0</v>
      </c>
      <c r="D66" s="110"/>
      <c r="O66" s="46"/>
    </row>
    <row r="67" spans="1:15" x14ac:dyDescent="0.2">
      <c r="A67" s="107"/>
      <c r="B67" s="108">
        <v>23</v>
      </c>
      <c r="C67" s="109">
        <v>4515</v>
      </c>
      <c r="D67" s="110"/>
      <c r="O67" s="46"/>
    </row>
    <row r="68" spans="1:15" x14ac:dyDescent="0.2">
      <c r="A68" s="107"/>
      <c r="B68" s="108">
        <v>22</v>
      </c>
      <c r="C68" s="109">
        <v>2206</v>
      </c>
      <c r="D68" s="110"/>
      <c r="O68" s="46"/>
    </row>
    <row r="69" spans="1:15" ht="13.5" thickBot="1" x14ac:dyDescent="0.25">
      <c r="A69" s="107"/>
      <c r="B69" s="108">
        <v>21</v>
      </c>
      <c r="C69" s="109">
        <v>9809</v>
      </c>
      <c r="D69" s="110"/>
      <c r="F69" s="3"/>
    </row>
    <row r="70" spans="1:15" ht="13.5" thickBot="1" x14ac:dyDescent="0.25">
      <c r="A70" s="111"/>
      <c r="B70" s="100"/>
      <c r="C70" s="112">
        <f>SUM(C65:C69)</f>
        <v>16530</v>
      </c>
      <c r="D70" s="113" t="s">
        <v>95</v>
      </c>
    </row>
    <row r="72" spans="1:15" ht="13.5" thickBot="1" x14ac:dyDescent="0.25">
      <c r="D72" s="114"/>
      <c r="E72" s="114"/>
      <c r="F72" s="114"/>
      <c r="G72" s="114"/>
      <c r="H72" s="114"/>
    </row>
    <row r="73" spans="1:15" ht="15.75" thickBot="1" x14ac:dyDescent="0.3">
      <c r="B73" s="2"/>
      <c r="C73" s="115" t="s">
        <v>96</v>
      </c>
      <c r="D73" s="116"/>
      <c r="E73" s="116"/>
      <c r="F73" s="116"/>
      <c r="G73" s="116"/>
      <c r="H73" s="117"/>
    </row>
    <row r="74" spans="1:15" ht="15" x14ac:dyDescent="0.25">
      <c r="B74" s="2"/>
      <c r="C74" s="118"/>
      <c r="D74" s="119"/>
      <c r="E74" s="120"/>
      <c r="F74" s="120"/>
      <c r="G74" s="120"/>
      <c r="H74" s="121"/>
    </row>
    <row r="75" spans="1:15" ht="15" x14ac:dyDescent="0.25">
      <c r="B75" s="2"/>
      <c r="C75" s="118" t="s">
        <v>97</v>
      </c>
      <c r="D75" s="122">
        <v>4500</v>
      </c>
      <c r="E75" s="123" t="s">
        <v>98</v>
      </c>
      <c r="F75" s="123"/>
      <c r="G75" s="123"/>
      <c r="H75" s="124"/>
    </row>
    <row r="76" spans="1:15" ht="15" x14ac:dyDescent="0.25">
      <c r="B76" s="2"/>
      <c r="C76" s="118" t="s">
        <v>99</v>
      </c>
      <c r="D76" s="122">
        <v>2000</v>
      </c>
      <c r="E76" s="123" t="s">
        <v>100</v>
      </c>
      <c r="F76" s="125"/>
      <c r="G76" s="125"/>
      <c r="H76" s="126"/>
    </row>
    <row r="77" spans="1:15" ht="15" x14ac:dyDescent="0.25">
      <c r="B77" s="2"/>
      <c r="C77" s="118" t="s">
        <v>101</v>
      </c>
      <c r="D77" s="122">
        <v>1200</v>
      </c>
      <c r="E77" s="123" t="s">
        <v>102</v>
      </c>
      <c r="F77" s="125"/>
      <c r="G77" s="125"/>
      <c r="H77" s="126"/>
    </row>
    <row r="78" spans="1:15" ht="15.75" thickBot="1" x14ac:dyDescent="0.3">
      <c r="B78" s="2"/>
      <c r="C78" s="127" t="s">
        <v>103</v>
      </c>
      <c r="D78" s="122">
        <v>7500</v>
      </c>
      <c r="E78" s="123"/>
      <c r="F78" s="123"/>
      <c r="G78" s="123"/>
      <c r="H78" s="124"/>
    </row>
    <row r="79" spans="1:15" ht="15.75" thickBot="1" x14ac:dyDescent="0.3">
      <c r="B79" s="2"/>
      <c r="C79" s="115" t="s">
        <v>0</v>
      </c>
      <c r="D79" s="128">
        <f>SUM(D74:D78)</f>
        <v>15200</v>
      </c>
      <c r="E79" s="116"/>
      <c r="F79" s="116"/>
      <c r="G79" s="116"/>
      <c r="H79" s="117"/>
    </row>
    <row r="80" spans="1:15" x14ac:dyDescent="0.2">
      <c r="B80" s="2"/>
      <c r="D80" s="4"/>
      <c r="F80" s="114"/>
      <c r="G80" s="114"/>
      <c r="H80" s="114"/>
    </row>
    <row r="81" spans="4:8" x14ac:dyDescent="0.2">
      <c r="D81" s="114"/>
      <c r="E81" s="114"/>
      <c r="F81" s="114"/>
      <c r="G81" s="114"/>
      <c r="H81" s="114"/>
    </row>
    <row r="82" spans="4:8" x14ac:dyDescent="0.2">
      <c r="D82" s="114"/>
      <c r="E82" s="114"/>
      <c r="F82" s="114"/>
      <c r="G82" s="114"/>
      <c r="H82" s="114"/>
    </row>
    <row r="83" spans="4:8" x14ac:dyDescent="0.2">
      <c r="D83" s="114"/>
      <c r="E83" s="114"/>
      <c r="F83" s="114"/>
      <c r="G83" s="114"/>
      <c r="H83" s="114"/>
    </row>
    <row r="84" spans="4:8" x14ac:dyDescent="0.2">
      <c r="D84" s="114"/>
      <c r="E84" s="114"/>
      <c r="F84" s="114"/>
      <c r="G84" s="114"/>
      <c r="H84" s="114"/>
    </row>
    <row r="85" spans="4:8" x14ac:dyDescent="0.2">
      <c r="D85" s="114"/>
      <c r="E85" s="114"/>
      <c r="F85" s="114"/>
      <c r="G85" s="114"/>
      <c r="H85" s="114"/>
    </row>
    <row r="86" spans="4:8" x14ac:dyDescent="0.2">
      <c r="D86" s="114"/>
      <c r="E86" s="114"/>
      <c r="F86" s="114"/>
      <c r="G86" s="114"/>
      <c r="H86" s="114"/>
    </row>
    <row r="87" spans="4:8" x14ac:dyDescent="0.2">
      <c r="D87" s="114"/>
      <c r="E87" s="114"/>
      <c r="F87" s="114"/>
      <c r="G87" s="114"/>
      <c r="H87" s="114"/>
    </row>
    <row r="88" spans="4:8" x14ac:dyDescent="0.2">
      <c r="D88" s="114"/>
      <c r="E88" s="114"/>
      <c r="F88" s="114"/>
      <c r="G88" s="114"/>
      <c r="H88" s="114"/>
    </row>
    <row r="89" spans="4:8" x14ac:dyDescent="0.2">
      <c r="D89" s="114"/>
      <c r="E89" s="114"/>
      <c r="F89" s="114"/>
      <c r="G89" s="114"/>
      <c r="H89" s="114"/>
    </row>
    <row r="90" spans="4:8" x14ac:dyDescent="0.2">
      <c r="D90" s="114"/>
      <c r="E90" s="114"/>
      <c r="F90" s="114"/>
      <c r="G90" s="114"/>
      <c r="H90" s="114"/>
    </row>
    <row r="91" spans="4:8" x14ac:dyDescent="0.2">
      <c r="D91" s="114"/>
      <c r="E91" s="114"/>
      <c r="F91" s="114"/>
      <c r="G91" s="114"/>
      <c r="H91" s="114"/>
    </row>
    <row r="92" spans="4:8" x14ac:dyDescent="0.2">
      <c r="D92" s="114"/>
      <c r="E92" s="114"/>
      <c r="F92" s="114"/>
      <c r="G92" s="114"/>
      <c r="H92" s="114"/>
    </row>
    <row r="93" spans="4:8" x14ac:dyDescent="0.2">
      <c r="D93" s="114"/>
      <c r="E93" s="114"/>
      <c r="F93" s="114"/>
      <c r="G93" s="114"/>
      <c r="H93" s="114"/>
    </row>
    <row r="94" spans="4:8" x14ac:dyDescent="0.2">
      <c r="D94" s="114"/>
      <c r="E94" s="114"/>
      <c r="F94" s="114"/>
      <c r="G94" s="114"/>
      <c r="H94" s="114"/>
    </row>
    <row r="95" spans="4:8" x14ac:dyDescent="0.2">
      <c r="D95" s="114"/>
      <c r="E95" s="114"/>
      <c r="F95" s="114"/>
      <c r="G95" s="114"/>
      <c r="H95" s="114"/>
    </row>
    <row r="96" spans="4:8" x14ac:dyDescent="0.2">
      <c r="D96" s="114"/>
      <c r="E96" s="114"/>
      <c r="F96" s="114"/>
      <c r="G96" s="114"/>
      <c r="H96" s="114"/>
    </row>
    <row r="97" spans="4:8" x14ac:dyDescent="0.2">
      <c r="D97" s="114"/>
      <c r="E97" s="114"/>
      <c r="F97" s="114"/>
      <c r="G97" s="114"/>
      <c r="H97" s="114"/>
    </row>
    <row r="98" spans="4:8" x14ac:dyDescent="0.2">
      <c r="D98" s="114"/>
      <c r="E98" s="114"/>
      <c r="F98" s="114"/>
      <c r="G98" s="114"/>
      <c r="H98" s="114"/>
    </row>
    <row r="102" spans="4:8" x14ac:dyDescent="0.2">
      <c r="D102" s="129"/>
    </row>
  </sheetData>
  <mergeCells count="6">
    <mergeCell ref="A57:B57"/>
    <mergeCell ref="E57:G57"/>
    <mergeCell ref="A1:G2"/>
    <mergeCell ref="I1:P2"/>
    <mergeCell ref="A3:G3"/>
    <mergeCell ref="I3:P3"/>
  </mergeCells>
  <pageMargins left="0.7" right="0.7" top="0.75" bottom="0.75" header="0.3" footer="0.3"/>
  <pageSetup scale="5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Cash Book</vt:lpstr>
      <vt:lpstr>Sheet2</vt:lpstr>
      <vt:lpstr>Sheet3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</dc:creator>
  <cp:lastModifiedBy>Chairman</cp:lastModifiedBy>
  <cp:lastPrinted>2022-02-27T14:34:20Z</cp:lastPrinted>
  <dcterms:created xsi:type="dcterms:W3CDTF">2018-02-24T13:02:26Z</dcterms:created>
  <dcterms:modified xsi:type="dcterms:W3CDTF">2025-10-31T15:10:33Z</dcterms:modified>
</cp:coreProperties>
</file>