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rah smith\Documents\Westbury\Accounts\"/>
    </mc:Choice>
  </mc:AlternateContent>
  <xr:revisionPtr revIDLastSave="0" documentId="13_ncr:1_{78D39FA5-A2F0-4D44-A3A5-C760E6260DC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Cash Book" sheetId="1" r:id="rId1"/>
    <sheet name="Sheet2" sheetId="2" state="hidden" r:id="rId2"/>
    <sheet name="Sheet3" sheetId="3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86" i="1" l="1"/>
  <c r="C77" i="1"/>
  <c r="J68" i="1"/>
  <c r="D68" i="1"/>
  <c r="K66" i="1"/>
  <c r="P64" i="1"/>
  <c r="O64" i="1"/>
  <c r="N64" i="1"/>
  <c r="M64" i="1"/>
  <c r="L64" i="1"/>
  <c r="Q65" i="1" s="1"/>
  <c r="H64" i="1"/>
  <c r="G64" i="1"/>
  <c r="F64" i="1"/>
  <c r="E64" i="1"/>
  <c r="D64" i="1"/>
  <c r="C64" i="1"/>
  <c r="Q63" i="1"/>
  <c r="Q62" i="1"/>
  <c r="Q61" i="1"/>
  <c r="Q60" i="1"/>
  <c r="Q59" i="1"/>
  <c r="Q58" i="1"/>
  <c r="Q57" i="1"/>
  <c r="Q56" i="1"/>
  <c r="Q55" i="1"/>
  <c r="Q54" i="1"/>
  <c r="Q53" i="1"/>
  <c r="Q52" i="1"/>
  <c r="Q51" i="1"/>
  <c r="Q50" i="1"/>
  <c r="Q49" i="1"/>
  <c r="Q48" i="1"/>
  <c r="Q47" i="1"/>
  <c r="Q46" i="1"/>
  <c r="Q45" i="1"/>
  <c r="Q44" i="1"/>
  <c r="Q43" i="1"/>
  <c r="Q42" i="1"/>
  <c r="Q41" i="1"/>
  <c r="Q40" i="1"/>
  <c r="Q39" i="1"/>
  <c r="Q38" i="1"/>
  <c r="Q37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Q8" i="1"/>
  <c r="Q7" i="1"/>
  <c r="Q6" i="1"/>
  <c r="Q5" i="1"/>
  <c r="Q64" i="1" s="1"/>
  <c r="J69" i="1" s="1"/>
  <c r="R64" i="1" l="1"/>
  <c r="D69" i="1" s="1"/>
  <c r="D70" i="1" s="1"/>
  <c r="J70" i="1"/>
  <c r="R5" i="1"/>
  <c r="R6" i="1" s="1"/>
  <c r="R7" i="1" s="1"/>
  <c r="R8" i="1" s="1"/>
  <c r="R9" i="1" s="1"/>
  <c r="R10" i="1" s="1"/>
  <c r="R11" i="1" s="1"/>
  <c r="R12" i="1" s="1"/>
  <c r="R13" i="1" s="1"/>
  <c r="R14" i="1" s="1"/>
  <c r="R15" i="1" s="1"/>
  <c r="R16" i="1" s="1"/>
  <c r="R17" i="1" s="1"/>
  <c r="R18" i="1" s="1"/>
  <c r="R19" i="1" s="1"/>
  <c r="R20" i="1" s="1"/>
  <c r="R21" i="1" s="1"/>
  <c r="R22" i="1" s="1"/>
  <c r="R23" i="1" s="1"/>
  <c r="R24" i="1" s="1"/>
  <c r="R25" i="1" s="1"/>
  <c r="R26" i="1" s="1"/>
  <c r="R27" i="1" s="1"/>
  <c r="R28" i="1" s="1"/>
  <c r="R29" i="1" s="1"/>
  <c r="R30" i="1" s="1"/>
  <c r="R31" i="1" s="1"/>
  <c r="R32" i="1" s="1"/>
  <c r="R33" i="1" s="1"/>
  <c r="R34" i="1" s="1"/>
  <c r="R35" i="1" s="1"/>
  <c r="R36" i="1" s="1"/>
  <c r="R37" i="1" s="1"/>
  <c r="R38" i="1" s="1"/>
  <c r="R39" i="1" s="1"/>
  <c r="R40" i="1" s="1"/>
  <c r="R41" i="1" s="1"/>
  <c r="R42" i="1" s="1"/>
  <c r="R43" i="1" s="1"/>
  <c r="R44" i="1" s="1"/>
  <c r="R45" i="1" s="1"/>
  <c r="R46" i="1" s="1"/>
  <c r="R47" i="1" s="1"/>
  <c r="R48" i="1" s="1"/>
  <c r="R49" i="1" s="1"/>
  <c r="R50" i="1" s="1"/>
  <c r="R51" i="1" s="1"/>
  <c r="R52" i="1" s="1"/>
  <c r="R53" i="1" s="1"/>
  <c r="R54" i="1" s="1"/>
  <c r="R55" i="1" s="1"/>
  <c r="R56" i="1" s="1"/>
  <c r="R57" i="1" s="1"/>
  <c r="R58" i="1" s="1"/>
  <c r="R59" i="1" s="1"/>
  <c r="R60" i="1" s="1"/>
  <c r="R61" i="1" s="1"/>
  <c r="R62" i="1" s="1"/>
  <c r="R63" i="1" s="1"/>
</calcChain>
</file>

<file path=xl/sharedStrings.xml><?xml version="1.0" encoding="utf-8"?>
<sst xmlns="http://schemas.openxmlformats.org/spreadsheetml/2006/main" count="197" uniqueCount="118">
  <si>
    <t>TOTAL</t>
  </si>
  <si>
    <t>WESTBURY PARISH COUNCIL</t>
  </si>
  <si>
    <t>INCOME  £</t>
  </si>
  <si>
    <t>EXPENDITURE £</t>
  </si>
  <si>
    <t>Date</t>
  </si>
  <si>
    <t>Bank ref</t>
  </si>
  <si>
    <t>Details</t>
  </si>
  <si>
    <t>Precept</t>
  </si>
  <si>
    <t>Vat refund</t>
  </si>
  <si>
    <t>Misc.</t>
  </si>
  <si>
    <t>Interest Bus Bank</t>
  </si>
  <si>
    <t>Cheque No</t>
  </si>
  <si>
    <t>Admin</t>
  </si>
  <si>
    <t>S 137</t>
  </si>
  <si>
    <t>Other</t>
  </si>
  <si>
    <t>VAT inc</t>
  </si>
  <si>
    <t>Parish Reserve</t>
  </si>
  <si>
    <t>Cash Account</t>
  </si>
  <si>
    <t>Income</t>
  </si>
  <si>
    <t>Expenditure</t>
  </si>
  <si>
    <t>Total Balance</t>
  </si>
  <si>
    <t>Check Balance</t>
  </si>
  <si>
    <t>Shropshire Council</t>
  </si>
  <si>
    <t>Westbury Village Hall</t>
  </si>
  <si>
    <t>Salary</t>
  </si>
  <si>
    <t>BACS</t>
  </si>
  <si>
    <t>RECEIPTS AND PAYMENT SUMMARY FOR YEAR ENDING 31.03.25</t>
  </si>
  <si>
    <t>12.04.24</t>
  </si>
  <si>
    <t>DD</t>
  </si>
  <si>
    <t>S J Smith Salary April</t>
  </si>
  <si>
    <t>09.04.24</t>
  </si>
  <si>
    <t>Interest 1</t>
  </si>
  <si>
    <t>09.05.24</t>
  </si>
  <si>
    <t>Active Garden Play Area Repairs</t>
  </si>
  <si>
    <t xml:space="preserve">C &amp; K Robinson </t>
  </si>
  <si>
    <t>S J Smith Reimbursements</t>
  </si>
  <si>
    <t>Interest 2</t>
  </si>
  <si>
    <t>S J Smith Salary May</t>
  </si>
  <si>
    <t>Zurich Insurance</t>
  </si>
  <si>
    <t>cancelled</t>
  </si>
  <si>
    <t>Information Solutions Website</t>
  </si>
  <si>
    <t>Shropshire Council Energy</t>
  </si>
  <si>
    <t>Westbury Church Grant</t>
  </si>
  <si>
    <t>Yockleton Church Grant</t>
  </si>
  <si>
    <t>SALC Fees</t>
  </si>
  <si>
    <t>Information Commissioner</t>
  </si>
  <si>
    <t>01.04.24</t>
  </si>
  <si>
    <t>09.06.24</t>
  </si>
  <si>
    <t>09.07.24</t>
  </si>
  <si>
    <t>09.08.24</t>
  </si>
  <si>
    <t>09.09.24</t>
  </si>
  <si>
    <t>Interest 3</t>
  </si>
  <si>
    <t>Interest 4</t>
  </si>
  <si>
    <t>Interest 5</t>
  </si>
  <si>
    <t>Interest 6</t>
  </si>
  <si>
    <t>£ Total</t>
  </si>
  <si>
    <t>12.05.24</t>
  </si>
  <si>
    <t>11.06.24</t>
  </si>
  <si>
    <t>26.06.24</t>
  </si>
  <si>
    <t>04.07.24</t>
  </si>
  <si>
    <t>12.06.24</t>
  </si>
  <si>
    <t>12.07.24</t>
  </si>
  <si>
    <t>11.07.24</t>
  </si>
  <si>
    <t>12.08.24</t>
  </si>
  <si>
    <t>29.08.24</t>
  </si>
  <si>
    <t>12.09.24</t>
  </si>
  <si>
    <t>05.09.24</t>
  </si>
  <si>
    <t>29.09.24</t>
  </si>
  <si>
    <t>22.10.24</t>
  </si>
  <si>
    <t>31.10.24</t>
  </si>
  <si>
    <t>HMRC</t>
  </si>
  <si>
    <t>S J Smith Salary June</t>
  </si>
  <si>
    <t xml:space="preserve">S J Smith Salary July </t>
  </si>
  <si>
    <t>DM Payroll Services</t>
  </si>
  <si>
    <t>S J Smith Salary August</t>
  </si>
  <si>
    <t>Playsafety Ltd Play area inspection</t>
  </si>
  <si>
    <t>Numbers Plus Defib</t>
  </si>
  <si>
    <t>S J Smith</t>
  </si>
  <si>
    <t>S J Smith Salary September</t>
  </si>
  <si>
    <t>Highline Street lamp</t>
  </si>
  <si>
    <t>TG Builders Merchants Sand Bags</t>
  </si>
  <si>
    <t>BFWD £</t>
  </si>
  <si>
    <t>£ total</t>
  </si>
  <si>
    <t>(500 chq not cashed 2024)</t>
  </si>
  <si>
    <t>09.10.24</t>
  </si>
  <si>
    <t>Interest 7</t>
  </si>
  <si>
    <t>11.11.24</t>
  </si>
  <si>
    <t>Interest 8</t>
  </si>
  <si>
    <t>09.12.24</t>
  </si>
  <si>
    <t>Interest 9</t>
  </si>
  <si>
    <t>S J Smith salary October</t>
  </si>
  <si>
    <t>13.11.24</t>
  </si>
  <si>
    <t>Cancelled Cheque</t>
  </si>
  <si>
    <t>12.11.24</t>
  </si>
  <si>
    <t xml:space="preserve">DD </t>
  </si>
  <si>
    <t>S J Smith Salary November</t>
  </si>
  <si>
    <t>S J Smith Additional Salary</t>
  </si>
  <si>
    <t>12.12.24</t>
  </si>
  <si>
    <t>S J Smith Salary December</t>
  </si>
  <si>
    <t xml:space="preserve">S J Smith </t>
  </si>
  <si>
    <t>18.12.24</t>
  </si>
  <si>
    <t>A E Ellis Maintenance</t>
  </si>
  <si>
    <t>D M Payroll</t>
  </si>
  <si>
    <t>09.01.25</t>
  </si>
  <si>
    <t>S J Smith Salary January</t>
  </si>
  <si>
    <t>12.02.25</t>
  </si>
  <si>
    <t>S J Smith Salary February</t>
  </si>
  <si>
    <t>26.02.25</t>
  </si>
  <si>
    <t>CIL</t>
  </si>
  <si>
    <t>Play Area</t>
  </si>
  <si>
    <t>RESERVES</t>
  </si>
  <si>
    <t>Operating Reserve</t>
  </si>
  <si>
    <t>Three months expenditure reserve</t>
  </si>
  <si>
    <t>Play Area Reserve</t>
  </si>
  <si>
    <t>Capital Items</t>
  </si>
  <si>
    <t>Election Cost</t>
  </si>
  <si>
    <t>Reserve in event of contested election</t>
  </si>
  <si>
    <t>VAS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</si>
</sst>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(* #,##0.00_);_(* \(#,##0.00\);_(* &quot;-&quot;??_);_(@_)"/>
    <numFmt numFmtId="165" formatCode="_(&quot;£&quot;* #,##0.00_);_(&quot;£&quot;* \(#,##0.00\);_(&quot;£&quot;* &quot;-&quot;??_);_(@_)"/>
    <numFmt numFmtId="166" formatCode="&quot;£&quot;#,##0.00"/>
    <numFmt numFmtId="167" formatCode="&quot;£&quot;#,##0.00_);[Red]\(&quot;£&quot;#,##0.00\)"/>
    <numFmt numFmtId="168" formatCode="&quot;£&quot;#,##0.00;[Red]&quot;£&quot;#,##0.00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rgb="FF00B050"/>
      <name val="Arial"/>
      <family val="2"/>
    </font>
    <font>
      <b/>
      <sz val="10"/>
      <color rgb="FFFFC000"/>
      <name val="Arial"/>
      <family val="2"/>
    </font>
    <font>
      <sz val="10"/>
      <color theme="6" tint="-0.249977111117893"/>
      <name val="Arial"/>
      <family val="2"/>
    </font>
    <font>
      <b/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0" fontId="2" fillId="0" borderId="0"/>
    <xf numFmtId="43" fontId="1" fillId="0" borderId="0" applyFont="0" applyFill="0" applyBorder="0" applyAlignment="0" applyProtection="0"/>
  </cellStyleXfs>
  <cellXfs count="133">
    <xf numFmtId="0" fontId="0" fillId="0" borderId="0" xfId="0"/>
    <xf numFmtId="165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3" fillId="0" borderId="1" xfId="0" applyFont="1" applyBorder="1" applyAlignment="1">
      <alignment horizontal="center" wrapText="1"/>
    </xf>
    <xf numFmtId="164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164" fontId="1" fillId="0" borderId="3" xfId="0" applyNumberFormat="1" applyFont="1" applyBorder="1" applyAlignment="1">
      <alignment horizontal="center"/>
    </xf>
    <xf numFmtId="1" fontId="3" fillId="0" borderId="6" xfId="0" applyNumberFormat="1" applyFont="1" applyBorder="1" applyAlignment="1">
      <alignment horizontal="center" wrapText="1"/>
    </xf>
    <xf numFmtId="0" fontId="1" fillId="0" borderId="7" xfId="0" applyFont="1" applyBorder="1" applyAlignment="1">
      <alignment horizontal="center"/>
    </xf>
    <xf numFmtId="1" fontId="1" fillId="0" borderId="7" xfId="0" applyNumberFormat="1" applyFont="1" applyBorder="1" applyAlignment="1">
      <alignment horizontal="center"/>
    </xf>
    <xf numFmtId="1" fontId="3" fillId="2" borderId="6" xfId="0" applyNumberFormat="1" applyFont="1" applyFill="1" applyBorder="1" applyAlignment="1">
      <alignment horizontal="center"/>
    </xf>
    <xf numFmtId="0" fontId="3" fillId="0" borderId="5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" fillId="0" borderId="0" xfId="0" applyFont="1"/>
    <xf numFmtId="164" fontId="1" fillId="0" borderId="0" xfId="0" applyNumberFormat="1" applyFont="1"/>
    <xf numFmtId="164" fontId="3" fillId="2" borderId="5" xfId="0" applyNumberFormat="1" applyFont="1" applyFill="1" applyBorder="1" applyAlignment="1">
      <alignment horizontal="center"/>
    </xf>
    <xf numFmtId="164" fontId="1" fillId="4" borderId="8" xfId="0" applyNumberFormat="1" applyFont="1" applyFill="1" applyBorder="1"/>
    <xf numFmtId="0" fontId="1" fillId="0" borderId="9" xfId="0" applyFont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44" fontId="1" fillId="0" borderId="7" xfId="0" applyNumberFormat="1" applyFont="1" applyBorder="1" applyAlignment="1">
      <alignment horizontal="center"/>
    </xf>
    <xf numFmtId="164" fontId="1" fillId="0" borderId="7" xfId="0" applyNumberFormat="1" applyFont="1" applyBorder="1" applyAlignment="1">
      <alignment horizontal="center"/>
    </xf>
    <xf numFmtId="164" fontId="3" fillId="2" borderId="6" xfId="0" applyNumberFormat="1" applyFont="1" applyFill="1" applyBorder="1" applyAlignment="1">
      <alignment horizontal="center"/>
    </xf>
    <xf numFmtId="17" fontId="1" fillId="4" borderId="10" xfId="0" applyNumberFormat="1" applyFont="1" applyFill="1" applyBorder="1" applyAlignment="1">
      <alignment horizontal="center"/>
    </xf>
    <xf numFmtId="164" fontId="1" fillId="0" borderId="6" xfId="0" applyNumberFormat="1" applyFont="1" applyBorder="1" applyAlignment="1">
      <alignment horizontal="center"/>
    </xf>
    <xf numFmtId="164" fontId="1" fillId="0" borderId="11" xfId="0" applyNumberFormat="1" applyFont="1" applyBorder="1" applyAlignment="1">
      <alignment horizontal="center"/>
    </xf>
    <xf numFmtId="166" fontId="1" fillId="4" borderId="10" xfId="0" applyNumberFormat="1" applyFont="1" applyFill="1" applyBorder="1" applyAlignment="1">
      <alignment horizontal="right"/>
    </xf>
    <xf numFmtId="44" fontId="1" fillId="0" borderId="0" xfId="0" applyNumberFormat="1" applyFont="1" applyAlignment="1">
      <alignment horizontal="center"/>
    </xf>
    <xf numFmtId="44" fontId="1" fillId="0" borderId="7" xfId="0" applyNumberFormat="1" applyFont="1" applyBorder="1" applyAlignment="1">
      <alignment horizontal="right"/>
    </xf>
    <xf numFmtId="44" fontId="1" fillId="5" borderId="0" xfId="0" applyNumberFormat="1" applyFont="1" applyFill="1" applyAlignment="1">
      <alignment horizontal="center"/>
    </xf>
    <xf numFmtId="44" fontId="1" fillId="6" borderId="0" xfId="0" applyNumberFormat="1" applyFont="1" applyFill="1" applyAlignment="1">
      <alignment horizontal="center"/>
    </xf>
    <xf numFmtId="44" fontId="3" fillId="5" borderId="0" xfId="0" applyNumberFormat="1" applyFont="1" applyFill="1" applyAlignment="1">
      <alignment horizontal="center"/>
    </xf>
    <xf numFmtId="164" fontId="3" fillId="0" borderId="0" xfId="0" applyNumberFormat="1" applyFont="1" applyAlignment="1">
      <alignment horizontal="center"/>
    </xf>
    <xf numFmtId="164" fontId="3" fillId="0" borderId="6" xfId="0" applyNumberFormat="1" applyFont="1" applyBorder="1" applyAlignment="1">
      <alignment horizontal="center"/>
    </xf>
    <xf numFmtId="164" fontId="3" fillId="0" borderId="6" xfId="0" applyNumberFormat="1" applyFont="1" applyBorder="1" applyAlignment="1">
      <alignment horizontal="center" wrapText="1"/>
    </xf>
    <xf numFmtId="164" fontId="1" fillId="5" borderId="7" xfId="0" applyNumberFormat="1" applyFont="1" applyFill="1" applyBorder="1" applyAlignment="1">
      <alignment horizontal="center" wrapText="1"/>
    </xf>
    <xf numFmtId="44" fontId="1" fillId="5" borderId="7" xfId="0" applyNumberFormat="1" applyFont="1" applyFill="1" applyBorder="1" applyAlignment="1">
      <alignment horizontal="center"/>
    </xf>
    <xf numFmtId="164" fontId="1" fillId="4" borderId="12" xfId="0" applyNumberFormat="1" applyFont="1" applyFill="1" applyBorder="1" applyAlignment="1">
      <alignment horizontal="center"/>
    </xf>
    <xf numFmtId="0" fontId="1" fillId="0" borderId="11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164" fontId="1" fillId="0" borderId="13" xfId="0" applyNumberFormat="1" applyFont="1" applyBorder="1" applyAlignment="1">
      <alignment horizontal="center"/>
    </xf>
    <xf numFmtId="17" fontId="1" fillId="4" borderId="4" xfId="0" applyNumberFormat="1" applyFont="1" applyFill="1" applyBorder="1" applyAlignment="1">
      <alignment horizontal="center"/>
    </xf>
    <xf numFmtId="1" fontId="1" fillId="0" borderId="7" xfId="0" applyNumberFormat="1" applyFont="1" applyBorder="1" applyAlignment="1">
      <alignment horizontal="center" wrapText="1"/>
    </xf>
    <xf numFmtId="0" fontId="3" fillId="4" borderId="14" xfId="0" applyFont="1" applyFill="1" applyBorder="1" applyAlignment="1">
      <alignment horizontal="center"/>
    </xf>
    <xf numFmtId="167" fontId="1" fillId="4" borderId="10" xfId="0" applyNumberFormat="1" applyFont="1" applyFill="1" applyBorder="1" applyAlignment="1">
      <alignment horizontal="right"/>
    </xf>
    <xf numFmtId="0" fontId="1" fillId="0" borderId="11" xfId="0" applyFont="1" applyBorder="1" applyAlignment="1">
      <alignment horizontal="left" wrapText="1"/>
    </xf>
    <xf numFmtId="0" fontId="1" fillId="0" borderId="7" xfId="0" applyFont="1" applyBorder="1" applyAlignment="1">
      <alignment horizontal="left" wrapText="1"/>
    </xf>
    <xf numFmtId="0" fontId="1" fillId="0" borderId="7" xfId="0" applyFont="1" applyBorder="1" applyAlignment="1">
      <alignment horizontal="left"/>
    </xf>
    <xf numFmtId="164" fontId="1" fillId="0" borderId="7" xfId="0" applyNumberFormat="1" applyFont="1" applyBorder="1" applyAlignment="1">
      <alignment horizontal="left"/>
    </xf>
    <xf numFmtId="164" fontId="1" fillId="0" borderId="13" xfId="0" applyNumberFormat="1" applyFont="1" applyBorder="1" applyAlignment="1">
      <alignment horizontal="left"/>
    </xf>
    <xf numFmtId="166" fontId="3" fillId="4" borderId="14" xfId="0" applyNumberFormat="1" applyFont="1" applyFill="1" applyBorder="1" applyAlignment="1">
      <alignment horizontal="center"/>
    </xf>
    <xf numFmtId="168" fontId="1" fillId="0" borderId="0" xfId="0" applyNumberFormat="1" applyFont="1" applyAlignment="1">
      <alignment horizontal="center"/>
    </xf>
    <xf numFmtId="0" fontId="1" fillId="0" borderId="0" xfId="0" applyFont="1" applyAlignment="1">
      <alignment horizontal="right" wrapText="1"/>
    </xf>
    <xf numFmtId="164" fontId="1" fillId="0" borderId="0" xfId="0" applyNumberFormat="1" applyFont="1" applyAlignment="1">
      <alignment horizontal="right"/>
    </xf>
    <xf numFmtId="0" fontId="1" fillId="0" borderId="0" xfId="0" applyFont="1" applyAlignment="1">
      <alignment horizontal="right"/>
    </xf>
    <xf numFmtId="164" fontId="3" fillId="0" borderId="1" xfId="0" applyNumberFormat="1" applyFont="1" applyBorder="1" applyAlignment="1">
      <alignment horizontal="center"/>
    </xf>
    <xf numFmtId="164" fontId="1" fillId="4" borderId="14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 vertical="top"/>
    </xf>
    <xf numFmtId="164" fontId="3" fillId="0" borderId="5" xfId="0" applyNumberFormat="1" applyFont="1" applyBorder="1" applyAlignment="1">
      <alignment horizontal="center"/>
    </xf>
    <xf numFmtId="166" fontId="5" fillId="0" borderId="0" xfId="0" applyNumberFormat="1" applyFont="1" applyAlignment="1">
      <alignment horizontal="center"/>
    </xf>
    <xf numFmtId="43" fontId="1" fillId="0" borderId="0" xfId="0" applyNumberFormat="1" applyFont="1" applyAlignment="1">
      <alignment horizontal="center"/>
    </xf>
    <xf numFmtId="0" fontId="3" fillId="0" borderId="0" xfId="0" applyFont="1" applyAlignment="1">
      <alignment horizontal="right" wrapText="1"/>
    </xf>
    <xf numFmtId="4" fontId="1" fillId="0" borderId="0" xfId="0" applyNumberFormat="1" applyFont="1" applyAlignment="1">
      <alignment horizontal="right"/>
    </xf>
    <xf numFmtId="164" fontId="1" fillId="0" borderId="0" xfId="0" applyNumberFormat="1" applyFont="1" applyAlignment="1">
      <alignment vertical="top"/>
    </xf>
    <xf numFmtId="2" fontId="1" fillId="0" borderId="0" xfId="0" applyNumberFormat="1" applyFont="1" applyAlignment="1">
      <alignment horizontal="right" wrapText="1"/>
    </xf>
    <xf numFmtId="164" fontId="3" fillId="0" borderId="15" xfId="0" applyNumberFormat="1" applyFont="1" applyBorder="1" applyAlignment="1">
      <alignment horizontal="center"/>
    </xf>
    <xf numFmtId="43" fontId="1" fillId="0" borderId="0" xfId="0" applyNumberFormat="1" applyFont="1" applyAlignment="1">
      <alignment horizontal="center" vertical="top"/>
    </xf>
    <xf numFmtId="0" fontId="3" fillId="4" borderId="6" xfId="0" applyFont="1" applyFill="1" applyBorder="1" applyAlignment="1">
      <alignment horizontal="center" wrapText="1"/>
    </xf>
    <xf numFmtId="0" fontId="1" fillId="4" borderId="7" xfId="0" applyFont="1" applyFill="1" applyBorder="1" applyAlignment="1">
      <alignment horizontal="center" wrapText="1"/>
    </xf>
    <xf numFmtId="164" fontId="1" fillId="4" borderId="7" xfId="0" applyNumberFormat="1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164" fontId="1" fillId="4" borderId="13" xfId="0" applyNumberFormat="1" applyFont="1" applyFill="1" applyBorder="1" applyAlignment="1">
      <alignment horizontal="center"/>
    </xf>
    <xf numFmtId="165" fontId="1" fillId="7" borderId="1" xfId="0" applyNumberFormat="1" applyFont="1" applyFill="1" applyBorder="1" applyAlignment="1">
      <alignment horizontal="center"/>
    </xf>
    <xf numFmtId="165" fontId="3" fillId="0" borderId="6" xfId="0" applyNumberFormat="1" applyFont="1" applyBorder="1" applyAlignment="1">
      <alignment horizontal="center" wrapText="1"/>
    </xf>
    <xf numFmtId="164" fontId="4" fillId="5" borderId="7" xfId="0" applyNumberFormat="1" applyFont="1" applyFill="1" applyBorder="1" applyAlignment="1">
      <alignment horizontal="center"/>
    </xf>
    <xf numFmtId="164" fontId="1" fillId="5" borderId="7" xfId="0" applyNumberFormat="1" applyFont="1" applyFill="1" applyBorder="1" applyAlignment="1">
      <alignment horizontal="center"/>
    </xf>
    <xf numFmtId="164" fontId="6" fillId="5" borderId="7" xfId="0" applyNumberFormat="1" applyFont="1" applyFill="1" applyBorder="1" applyAlignment="1">
      <alignment horizontal="center"/>
    </xf>
    <xf numFmtId="164" fontId="1" fillId="6" borderId="12" xfId="0" applyNumberFormat="1" applyFont="1" applyFill="1" applyBorder="1" applyAlignment="1">
      <alignment horizontal="center"/>
    </xf>
    <xf numFmtId="0" fontId="3" fillId="0" borderId="6" xfId="0" applyFont="1" applyBorder="1" applyAlignment="1">
      <alignment horizontal="center"/>
    </xf>
    <xf numFmtId="166" fontId="1" fillId="5" borderId="7" xfId="2" applyNumberFormat="1" applyFont="1" applyFill="1" applyBorder="1" applyAlignment="1"/>
    <xf numFmtId="166" fontId="3" fillId="2" borderId="6" xfId="0" applyNumberFormat="1" applyFont="1" applyFill="1" applyBorder="1" applyAlignment="1">
      <alignment horizontal="center"/>
    </xf>
    <xf numFmtId="164" fontId="1" fillId="0" borderId="16" xfId="0" applyNumberFormat="1" applyFont="1" applyBorder="1" applyAlignment="1">
      <alignment horizontal="center"/>
    </xf>
    <xf numFmtId="164" fontId="1" fillId="4" borderId="17" xfId="0" applyNumberFormat="1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0" fontId="1" fillId="0" borderId="8" xfId="0" applyFont="1" applyBorder="1" applyAlignment="1">
      <alignment horizontal="center"/>
    </xf>
    <xf numFmtId="164" fontId="1" fillId="4" borderId="4" xfId="0" applyNumberFormat="1" applyFont="1" applyFill="1" applyBorder="1" applyAlignment="1">
      <alignment horizontal="center"/>
    </xf>
    <xf numFmtId="164" fontId="1" fillId="4" borderId="8" xfId="0" applyNumberFormat="1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2" fontId="8" fillId="6" borderId="7" xfId="0" applyNumberFormat="1" applyFont="1" applyFill="1" applyBorder="1" applyAlignment="1">
      <alignment horizontal="right" wrapText="1"/>
    </xf>
    <xf numFmtId="166" fontId="1" fillId="6" borderId="11" xfId="0" applyNumberFormat="1" applyFont="1" applyFill="1" applyBorder="1" applyAlignment="1">
      <alignment horizontal="right"/>
    </xf>
    <xf numFmtId="2" fontId="8" fillId="5" borderId="7" xfId="0" applyNumberFormat="1" applyFont="1" applyFill="1" applyBorder="1" applyAlignment="1">
      <alignment horizontal="right" wrapText="1"/>
    </xf>
    <xf numFmtId="166" fontId="1" fillId="5" borderId="7" xfId="0" applyNumberFormat="1" applyFont="1" applyFill="1" applyBorder="1" applyAlignment="1">
      <alignment horizontal="right" wrapText="1"/>
    </xf>
    <xf numFmtId="164" fontId="8" fillId="5" borderId="7" xfId="0" applyNumberFormat="1" applyFont="1" applyFill="1" applyBorder="1" applyAlignment="1">
      <alignment horizontal="center"/>
    </xf>
    <xf numFmtId="43" fontId="7" fillId="0" borderId="0" xfId="0" applyNumberFormat="1" applyFont="1"/>
    <xf numFmtId="0" fontId="7" fillId="0" borderId="0" xfId="0" applyFont="1"/>
    <xf numFmtId="166" fontId="8" fillId="5" borderId="7" xfId="2" applyNumberFormat="1" applyFont="1" applyFill="1" applyBorder="1" applyAlignment="1"/>
    <xf numFmtId="166" fontId="1" fillId="5" borderId="13" xfId="2" applyNumberFormat="1" applyFont="1" applyFill="1" applyBorder="1" applyAlignment="1"/>
    <xf numFmtId="0" fontId="3" fillId="0" borderId="0" xfId="0" applyFont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1" fontId="1" fillId="0" borderId="19" xfId="0" applyNumberFormat="1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1" fontId="1" fillId="0" borderId="21" xfId="0" applyNumberFormat="1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1" fontId="1" fillId="0" borderId="10" xfId="0" applyNumberFormat="1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2" fontId="1" fillId="0" borderId="0" xfId="0" applyNumberFormat="1" applyFont="1" applyAlignment="1">
      <alignment horizontal="right"/>
    </xf>
    <xf numFmtId="2" fontId="3" fillId="0" borderId="4" xfId="0" applyNumberFormat="1" applyFont="1" applyBorder="1"/>
    <xf numFmtId="2" fontId="0" fillId="0" borderId="8" xfId="0" applyNumberFormat="1" applyBorder="1"/>
    <xf numFmtId="2" fontId="0" fillId="0" borderId="22" xfId="0" applyNumberFormat="1" applyBorder="1"/>
    <xf numFmtId="2" fontId="1" fillId="0" borderId="3" xfId="0" applyNumberFormat="1" applyFont="1" applyBorder="1"/>
    <xf numFmtId="2" fontId="0" fillId="0" borderId="19" xfId="0" applyNumberFormat="1" applyBorder="1"/>
    <xf numFmtId="2" fontId="1" fillId="0" borderId="23" xfId="0" applyNumberFormat="1" applyFont="1" applyBorder="1"/>
    <xf numFmtId="2" fontId="1" fillId="0" borderId="20" xfId="0" applyNumberFormat="1" applyFont="1" applyBorder="1"/>
    <xf numFmtId="2" fontId="0" fillId="0" borderId="21" xfId="0" applyNumberFormat="1" applyBorder="1"/>
    <xf numFmtId="2" fontId="1" fillId="0" borderId="0" xfId="0" applyNumberFormat="1" applyFont="1"/>
    <xf numFmtId="2" fontId="1" fillId="0" borderId="16" xfId="0" applyNumberFormat="1" applyFont="1" applyBorder="1"/>
    <xf numFmtId="2" fontId="0" fillId="0" borderId="0" xfId="0" applyNumberFormat="1"/>
    <xf numFmtId="2" fontId="0" fillId="0" borderId="16" xfId="0" applyNumberFormat="1" applyBorder="1"/>
    <xf numFmtId="2" fontId="9" fillId="0" borderId="3" xfId="0" applyNumberFormat="1" applyFont="1" applyBorder="1"/>
    <xf numFmtId="2" fontId="3" fillId="0" borderId="10" xfId="0" applyNumberFormat="1" applyFont="1" applyBorder="1"/>
    <xf numFmtId="17" fontId="1" fillId="0" borderId="0" xfId="0" applyNumberFormat="1" applyFont="1" applyAlignment="1">
      <alignment horizontal="center"/>
    </xf>
  </cellXfs>
  <cellStyles count="3">
    <cellStyle name="Comma 2" xfId="2" xr:uid="{81319F2F-D2B8-47BC-9F12-DEF9194462AF}"/>
    <cellStyle name="Normal" xfId="0" builtinId="0"/>
    <cellStyle name="Normal 2" xfId="1" xr:uid="{E915111E-BA36-4685-B7DD-7E3212060D97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109"/>
  <sheetViews>
    <sheetView tabSelected="1" topLeftCell="A40" zoomScale="70" zoomScaleNormal="70" workbookViewId="0">
      <selection activeCell="A20" sqref="A1:XFD1048576"/>
    </sheetView>
  </sheetViews>
  <sheetFormatPr defaultColWidth="8.85546875" defaultRowHeight="12.75" x14ac:dyDescent="0.2"/>
  <cols>
    <col min="1" max="1" width="7.7109375" style="2" customWidth="1"/>
    <col min="2" max="2" width="11" style="4" bestFit="1" customWidth="1"/>
    <col min="3" max="3" width="18.42578125" style="2" bestFit="1" customWidth="1"/>
    <col min="4" max="4" width="15" style="2" customWidth="1"/>
    <col min="5" max="5" width="12.140625" style="2" bestFit="1" customWidth="1"/>
    <col min="6" max="6" width="13.85546875" style="2" customWidth="1"/>
    <col min="7" max="7" width="9.5703125" style="2" customWidth="1"/>
    <col min="8" max="8" width="14.85546875" style="3" customWidth="1"/>
    <col min="9" max="9" width="8.5703125" style="2" customWidth="1"/>
    <col min="10" max="10" width="12.28515625" style="4" customWidth="1"/>
    <col min="11" max="11" width="29.7109375" style="2" customWidth="1"/>
    <col min="12" max="12" width="13.42578125" style="2" customWidth="1"/>
    <col min="13" max="13" width="12" style="2" bestFit="1" customWidth="1"/>
    <col min="14" max="14" width="14" style="2" bestFit="1" customWidth="1"/>
    <col min="15" max="15" width="13.28515625" style="2" bestFit="1" customWidth="1"/>
    <col min="16" max="16" width="11.5703125" style="2" bestFit="1" customWidth="1"/>
    <col min="17" max="17" width="14.42578125" style="1" bestFit="1" customWidth="1"/>
    <col min="18" max="18" width="15.42578125" style="2" customWidth="1"/>
    <col min="19" max="19" width="8.85546875" style="2"/>
    <col min="20" max="20" width="26.7109375" style="2" bestFit="1" customWidth="1"/>
    <col min="21" max="22" width="8.85546875" style="2"/>
    <col min="23" max="23" width="9.42578125" style="2" customWidth="1"/>
    <col min="24" max="16384" width="8.85546875" style="2"/>
  </cols>
  <sheetData>
    <row r="1" spans="1:23" x14ac:dyDescent="0.2">
      <c r="A1" s="90" t="s">
        <v>1</v>
      </c>
      <c r="B1" s="90"/>
      <c r="C1" s="90"/>
      <c r="D1" s="90"/>
      <c r="E1" s="90"/>
      <c r="F1" s="90"/>
      <c r="G1" s="90"/>
      <c r="H1" s="34"/>
      <c r="I1" s="90" t="s">
        <v>26</v>
      </c>
      <c r="J1" s="90"/>
      <c r="K1" s="90"/>
      <c r="L1" s="90"/>
      <c r="M1" s="90"/>
      <c r="N1" s="90"/>
      <c r="O1" s="90"/>
      <c r="P1" s="90"/>
    </row>
    <row r="2" spans="1:23" ht="13.5" thickBot="1" x14ac:dyDescent="0.25">
      <c r="A2" s="90"/>
      <c r="B2" s="90"/>
      <c r="C2" s="90"/>
      <c r="D2" s="90"/>
      <c r="E2" s="90"/>
      <c r="F2" s="90"/>
      <c r="G2" s="90"/>
      <c r="H2" s="34"/>
      <c r="I2" s="90"/>
      <c r="J2" s="90"/>
      <c r="K2" s="90"/>
      <c r="L2" s="90"/>
      <c r="M2" s="90"/>
      <c r="N2" s="90"/>
      <c r="O2" s="90"/>
      <c r="P2" s="90"/>
    </row>
    <row r="3" spans="1:23" ht="13.5" thickBot="1" x14ac:dyDescent="0.25">
      <c r="A3" s="91" t="s">
        <v>2</v>
      </c>
      <c r="B3" s="92"/>
      <c r="C3" s="92"/>
      <c r="D3" s="92"/>
      <c r="E3" s="92"/>
      <c r="F3" s="92"/>
      <c r="G3" s="92"/>
      <c r="H3" s="35"/>
      <c r="I3" s="91" t="s">
        <v>3</v>
      </c>
      <c r="J3" s="92"/>
      <c r="K3" s="92"/>
      <c r="L3" s="92"/>
      <c r="M3" s="92"/>
      <c r="N3" s="92"/>
      <c r="O3" s="92"/>
      <c r="P3" s="92"/>
      <c r="Q3" s="74" t="s">
        <v>81</v>
      </c>
      <c r="R3" s="79">
        <v>16843.13</v>
      </c>
      <c r="T3" s="2" t="s">
        <v>83</v>
      </c>
    </row>
    <row r="4" spans="1:23" s="93" customFormat="1" ht="25.5" x14ac:dyDescent="0.2">
      <c r="A4" s="5" t="s">
        <v>4</v>
      </c>
      <c r="B4" s="10" t="s">
        <v>5</v>
      </c>
      <c r="C4" s="14" t="s">
        <v>6</v>
      </c>
      <c r="D4" s="21" t="s">
        <v>7</v>
      </c>
      <c r="E4" s="14" t="s">
        <v>8</v>
      </c>
      <c r="F4" s="21" t="s">
        <v>9</v>
      </c>
      <c r="G4" s="14" t="s">
        <v>10</v>
      </c>
      <c r="H4" s="36" t="s">
        <v>55</v>
      </c>
      <c r="I4" s="21" t="s">
        <v>4</v>
      </c>
      <c r="J4" s="10" t="s">
        <v>11</v>
      </c>
      <c r="K4" s="14" t="s">
        <v>6</v>
      </c>
      <c r="L4" s="5" t="s">
        <v>24</v>
      </c>
      <c r="M4" s="14" t="s">
        <v>12</v>
      </c>
      <c r="N4" s="14" t="s">
        <v>13</v>
      </c>
      <c r="O4" s="14" t="s">
        <v>14</v>
      </c>
      <c r="P4" s="69" t="s">
        <v>15</v>
      </c>
      <c r="Q4" s="75" t="s">
        <v>82</v>
      </c>
      <c r="R4" s="80"/>
    </row>
    <row r="5" spans="1:23" s="93" customFormat="1" x14ac:dyDescent="0.2">
      <c r="A5" s="6" t="s">
        <v>46</v>
      </c>
      <c r="B5" s="11" t="s">
        <v>25</v>
      </c>
      <c r="C5" s="15" t="s">
        <v>22</v>
      </c>
      <c r="D5" s="22">
        <v>22770</v>
      </c>
      <c r="E5" s="29"/>
      <c r="F5" s="22"/>
      <c r="G5" s="31"/>
      <c r="H5" s="38">
        <v>22770</v>
      </c>
      <c r="I5" s="40" t="s">
        <v>27</v>
      </c>
      <c r="J5" s="44" t="s">
        <v>28</v>
      </c>
      <c r="K5" s="47" t="s">
        <v>29</v>
      </c>
      <c r="L5" s="54">
        <v>246.28</v>
      </c>
      <c r="M5" s="54">
        <v>26</v>
      </c>
      <c r="N5" s="63"/>
      <c r="O5" s="63"/>
      <c r="P5" s="70"/>
      <c r="Q5" s="94">
        <f>SUM(L5:O5)</f>
        <v>272.27999999999997</v>
      </c>
      <c r="R5" s="95">
        <f>SUM(R3+H5-Q5)</f>
        <v>39340.850000000006</v>
      </c>
    </row>
    <row r="6" spans="1:23" s="93" customFormat="1" x14ac:dyDescent="0.2">
      <c r="A6" s="7" t="s">
        <v>30</v>
      </c>
      <c r="B6" s="11" t="s">
        <v>5</v>
      </c>
      <c r="C6" s="16" t="s">
        <v>31</v>
      </c>
      <c r="D6" s="22"/>
      <c r="E6" s="29"/>
      <c r="F6" s="22"/>
      <c r="G6" s="32">
        <v>2.57</v>
      </c>
      <c r="H6" s="37"/>
      <c r="I6" s="41" t="s">
        <v>32</v>
      </c>
      <c r="J6" s="44">
        <v>1243</v>
      </c>
      <c r="K6" s="48" t="s">
        <v>33</v>
      </c>
      <c r="L6" s="54"/>
      <c r="M6" s="54"/>
      <c r="N6" s="54"/>
      <c r="O6" s="66">
        <v>880.8</v>
      </c>
      <c r="P6" s="70">
        <v>146.80000000000001</v>
      </c>
      <c r="Q6" s="96">
        <f>SUM(L6:O6)</f>
        <v>880.8</v>
      </c>
      <c r="R6" s="97">
        <f>SUM(R5+H6-Q6)</f>
        <v>38460.050000000003</v>
      </c>
    </row>
    <row r="7" spans="1:23" ht="15" x14ac:dyDescent="0.25">
      <c r="A7" s="6" t="s">
        <v>32</v>
      </c>
      <c r="B7" s="11" t="s">
        <v>5</v>
      </c>
      <c r="C7" s="15" t="s">
        <v>36</v>
      </c>
      <c r="D7" s="22"/>
      <c r="E7" s="29"/>
      <c r="F7" s="22"/>
      <c r="G7" s="31">
        <v>2.66</v>
      </c>
      <c r="H7" s="38"/>
      <c r="I7" s="23" t="s">
        <v>32</v>
      </c>
      <c r="J7" s="12">
        <v>1244</v>
      </c>
      <c r="K7" s="49" t="s">
        <v>34</v>
      </c>
      <c r="L7" s="55"/>
      <c r="M7" s="55"/>
      <c r="N7" s="55"/>
      <c r="O7" s="55">
        <v>60</v>
      </c>
      <c r="P7" s="71"/>
      <c r="Q7" s="98">
        <f>SUM(L7:O7)</f>
        <v>60</v>
      </c>
      <c r="R7" s="81">
        <f>SUM(R6+H7-Q7)</f>
        <v>38400.050000000003</v>
      </c>
      <c r="T7" s="99"/>
      <c r="U7"/>
      <c r="V7"/>
      <c r="W7"/>
    </row>
    <row r="8" spans="1:23" ht="15" x14ac:dyDescent="0.25">
      <c r="A8" s="6" t="s">
        <v>47</v>
      </c>
      <c r="B8" s="12" t="s">
        <v>5</v>
      </c>
      <c r="C8" s="15" t="s">
        <v>51</v>
      </c>
      <c r="D8" s="22"/>
      <c r="E8" s="29"/>
      <c r="F8" s="22"/>
      <c r="G8" s="31">
        <v>2.84</v>
      </c>
      <c r="H8" s="38"/>
      <c r="I8" s="23" t="s">
        <v>32</v>
      </c>
      <c r="J8" s="12">
        <v>1245</v>
      </c>
      <c r="K8" s="49" t="s">
        <v>22</v>
      </c>
      <c r="L8" s="55"/>
      <c r="M8" s="55"/>
      <c r="N8" s="55"/>
      <c r="O8" s="55">
        <v>10</v>
      </c>
      <c r="P8" s="71"/>
      <c r="Q8" s="98">
        <f t="shared" ref="Q8:Q10" si="0">SUM(L8:O8)</f>
        <v>10</v>
      </c>
      <c r="R8" s="81">
        <f t="shared" ref="R8:R63" si="1">SUM(R7+H8-Q8)</f>
        <v>38390.050000000003</v>
      </c>
      <c r="T8" s="100"/>
      <c r="U8"/>
      <c r="V8"/>
      <c r="W8"/>
    </row>
    <row r="9" spans="1:23" ht="15" x14ac:dyDescent="0.25">
      <c r="A9" s="6" t="s">
        <v>48</v>
      </c>
      <c r="B9" s="12" t="s">
        <v>5</v>
      </c>
      <c r="C9" s="15" t="s">
        <v>52</v>
      </c>
      <c r="D9" s="22"/>
      <c r="E9" s="29"/>
      <c r="F9" s="22"/>
      <c r="G9" s="31">
        <v>2.58</v>
      </c>
      <c r="H9" s="38"/>
      <c r="I9" s="23" t="s">
        <v>32</v>
      </c>
      <c r="J9" s="12">
        <v>1246</v>
      </c>
      <c r="K9" s="49" t="s">
        <v>23</v>
      </c>
      <c r="L9" s="55"/>
      <c r="M9" s="55">
        <v>12</v>
      </c>
      <c r="N9" s="55"/>
      <c r="O9" s="55"/>
      <c r="P9" s="71"/>
      <c r="Q9" s="98">
        <f t="shared" si="0"/>
        <v>12</v>
      </c>
      <c r="R9" s="81">
        <f t="shared" si="1"/>
        <v>38378.050000000003</v>
      </c>
      <c r="T9"/>
      <c r="U9"/>
      <c r="V9"/>
      <c r="W9"/>
    </row>
    <row r="10" spans="1:23" ht="15" x14ac:dyDescent="0.25">
      <c r="A10" s="6" t="s">
        <v>49</v>
      </c>
      <c r="B10" s="12" t="s">
        <v>5</v>
      </c>
      <c r="C10" s="16" t="s">
        <v>53</v>
      </c>
      <c r="D10" s="22"/>
      <c r="E10" s="29"/>
      <c r="F10" s="30"/>
      <c r="G10" s="32">
        <v>2.4700000000000002</v>
      </c>
      <c r="H10" s="38"/>
      <c r="I10" s="23" t="s">
        <v>32</v>
      </c>
      <c r="J10" s="12">
        <v>1247</v>
      </c>
      <c r="K10" s="49" t="s">
        <v>35</v>
      </c>
      <c r="L10" s="55"/>
      <c r="M10" s="55">
        <v>25.85</v>
      </c>
      <c r="N10" s="55"/>
      <c r="O10" s="55"/>
      <c r="P10" s="71"/>
      <c r="Q10" s="98">
        <f t="shared" si="0"/>
        <v>25.85</v>
      </c>
      <c r="R10" s="81">
        <f t="shared" si="1"/>
        <v>38352.200000000004</v>
      </c>
      <c r="T10" s="16"/>
      <c r="U10"/>
      <c r="V10"/>
    </row>
    <row r="11" spans="1:23" ht="15" x14ac:dyDescent="0.25">
      <c r="A11" s="6" t="s">
        <v>50</v>
      </c>
      <c r="B11" s="12" t="s">
        <v>5</v>
      </c>
      <c r="C11" s="15" t="s">
        <v>54</v>
      </c>
      <c r="D11" s="22"/>
      <c r="E11" s="29"/>
      <c r="F11" s="30"/>
      <c r="G11" s="32">
        <v>2.12</v>
      </c>
      <c r="H11" s="38"/>
      <c r="I11" s="23" t="s">
        <v>56</v>
      </c>
      <c r="J11" s="12" t="s">
        <v>28</v>
      </c>
      <c r="K11" s="49" t="s">
        <v>37</v>
      </c>
      <c r="L11" s="55">
        <v>246.28</v>
      </c>
      <c r="M11" s="55">
        <v>26</v>
      </c>
      <c r="N11" s="55"/>
      <c r="O11" s="55"/>
      <c r="P11" s="71"/>
      <c r="Q11" s="98">
        <f t="shared" ref="Q11" si="2">SUM(L11:O11)</f>
        <v>272.27999999999997</v>
      </c>
      <c r="R11" s="81">
        <f t="shared" si="1"/>
        <v>38079.920000000006</v>
      </c>
      <c r="T11" s="16"/>
      <c r="U11"/>
      <c r="V11"/>
    </row>
    <row r="12" spans="1:23" ht="15" x14ac:dyDescent="0.25">
      <c r="A12" s="7" t="s">
        <v>84</v>
      </c>
      <c r="B12" s="12" t="s">
        <v>5</v>
      </c>
      <c r="C12" s="15" t="s">
        <v>85</v>
      </c>
      <c r="D12" s="22"/>
      <c r="E12" s="29"/>
      <c r="F12" s="22"/>
      <c r="G12" s="32">
        <v>2.0299999999999998</v>
      </c>
      <c r="H12" s="38"/>
      <c r="I12" s="23" t="s">
        <v>57</v>
      </c>
      <c r="J12" s="12">
        <v>1248</v>
      </c>
      <c r="K12" s="49" t="s">
        <v>38</v>
      </c>
      <c r="L12" s="56" t="s">
        <v>39</v>
      </c>
      <c r="M12" s="56"/>
      <c r="N12" s="56"/>
      <c r="O12" s="56"/>
      <c r="P12" s="72"/>
      <c r="Q12" s="76">
        <f>SUM(L12:O12)</f>
        <v>0</v>
      </c>
      <c r="R12" s="81">
        <f t="shared" si="1"/>
        <v>38079.920000000006</v>
      </c>
      <c r="T12" s="16"/>
      <c r="U12"/>
      <c r="V12"/>
    </row>
    <row r="13" spans="1:23" ht="15" x14ac:dyDescent="0.25">
      <c r="A13" s="7" t="s">
        <v>86</v>
      </c>
      <c r="B13" s="12" t="s">
        <v>5</v>
      </c>
      <c r="C13" s="15" t="s">
        <v>87</v>
      </c>
      <c r="D13" s="22"/>
      <c r="E13" s="29"/>
      <c r="F13" s="22"/>
      <c r="G13" s="31">
        <v>2.29</v>
      </c>
      <c r="H13" s="38"/>
      <c r="I13" s="23" t="s">
        <v>57</v>
      </c>
      <c r="J13" s="12">
        <v>1249</v>
      </c>
      <c r="K13" s="49" t="s">
        <v>40</v>
      </c>
      <c r="L13" s="55"/>
      <c r="M13" s="55">
        <v>628.32000000000005</v>
      </c>
      <c r="N13" s="55"/>
      <c r="O13" s="55"/>
      <c r="P13" s="71">
        <v>104.72</v>
      </c>
      <c r="Q13" s="98">
        <f t="shared" ref="Q13:Q38" si="3">SUM(L13:O13)</f>
        <v>628.32000000000005</v>
      </c>
      <c r="R13" s="81">
        <f t="shared" si="1"/>
        <v>37451.600000000006</v>
      </c>
      <c r="T13" s="16"/>
      <c r="U13"/>
      <c r="V13"/>
    </row>
    <row r="14" spans="1:23" ht="15" x14ac:dyDescent="0.25">
      <c r="A14" s="7" t="s">
        <v>88</v>
      </c>
      <c r="B14" s="12" t="s">
        <v>5</v>
      </c>
      <c r="C14" s="15" t="s">
        <v>89</v>
      </c>
      <c r="D14" s="22"/>
      <c r="E14" s="29"/>
      <c r="F14" s="22"/>
      <c r="G14" s="31">
        <v>1.92</v>
      </c>
      <c r="H14" s="38"/>
      <c r="I14" s="23" t="s">
        <v>57</v>
      </c>
      <c r="J14" s="12">
        <v>1250</v>
      </c>
      <c r="K14" s="49" t="s">
        <v>41</v>
      </c>
      <c r="L14" s="55"/>
      <c r="M14" s="55"/>
      <c r="N14" s="55"/>
      <c r="O14" s="55">
        <v>232.84</v>
      </c>
      <c r="P14" s="71">
        <v>38.81</v>
      </c>
      <c r="Q14" s="98">
        <f t="shared" si="3"/>
        <v>232.84</v>
      </c>
      <c r="R14" s="81">
        <f t="shared" si="1"/>
        <v>37218.760000000009</v>
      </c>
      <c r="T14" s="16"/>
      <c r="U14"/>
      <c r="V14"/>
    </row>
    <row r="15" spans="1:23" ht="15" x14ac:dyDescent="0.25">
      <c r="A15" s="7"/>
      <c r="B15" s="12"/>
      <c r="C15" s="16"/>
      <c r="D15" s="22"/>
      <c r="E15" s="29"/>
      <c r="F15" s="22"/>
      <c r="G15" s="31"/>
      <c r="H15" s="38"/>
      <c r="I15" s="23" t="s">
        <v>57</v>
      </c>
      <c r="J15" s="12">
        <v>1251</v>
      </c>
      <c r="K15" s="49" t="s">
        <v>42</v>
      </c>
      <c r="L15" s="55"/>
      <c r="M15" s="55"/>
      <c r="N15" s="55"/>
      <c r="O15" s="55">
        <v>500</v>
      </c>
      <c r="P15" s="71"/>
      <c r="Q15" s="98">
        <f t="shared" si="3"/>
        <v>500</v>
      </c>
      <c r="R15" s="81">
        <f t="shared" si="1"/>
        <v>36718.760000000009</v>
      </c>
      <c r="T15"/>
      <c r="U15"/>
      <c r="V15"/>
    </row>
    <row r="16" spans="1:23" ht="15" x14ac:dyDescent="0.25">
      <c r="A16" s="7"/>
      <c r="B16" s="12"/>
      <c r="C16" s="16"/>
      <c r="D16" s="22"/>
      <c r="E16" s="29"/>
      <c r="F16" s="22"/>
      <c r="G16" s="31"/>
      <c r="H16" s="38"/>
      <c r="I16" s="23" t="s">
        <v>57</v>
      </c>
      <c r="J16" s="12">
        <v>1252</v>
      </c>
      <c r="K16" s="49" t="s">
        <v>43</v>
      </c>
      <c r="L16" s="55"/>
      <c r="M16" s="55"/>
      <c r="N16" s="55"/>
      <c r="O16" s="55">
        <v>500</v>
      </c>
      <c r="P16" s="71"/>
      <c r="Q16" s="98">
        <f t="shared" si="3"/>
        <v>500</v>
      </c>
      <c r="R16" s="81">
        <f t="shared" si="1"/>
        <v>36218.760000000009</v>
      </c>
      <c r="T16"/>
      <c r="U16"/>
      <c r="V16"/>
    </row>
    <row r="17" spans="1:22" ht="15" x14ac:dyDescent="0.25">
      <c r="A17" s="7"/>
      <c r="B17" s="12"/>
      <c r="C17" s="16"/>
      <c r="D17" s="22"/>
      <c r="E17" s="29"/>
      <c r="F17" s="22"/>
      <c r="G17" s="33"/>
      <c r="H17" s="38"/>
      <c r="I17" s="23" t="s">
        <v>57</v>
      </c>
      <c r="J17" s="12">
        <v>1253</v>
      </c>
      <c r="K17" s="49" t="s">
        <v>44</v>
      </c>
      <c r="L17" s="55"/>
      <c r="M17" s="55">
        <v>622.16</v>
      </c>
      <c r="N17" s="55"/>
      <c r="O17" s="55"/>
      <c r="P17" s="71"/>
      <c r="Q17" s="98">
        <f t="shared" si="3"/>
        <v>622.16</v>
      </c>
      <c r="R17" s="81">
        <f t="shared" si="1"/>
        <v>35596.600000000006</v>
      </c>
      <c r="T17"/>
      <c r="U17"/>
      <c r="V17"/>
    </row>
    <row r="18" spans="1:22" ht="15" x14ac:dyDescent="0.25">
      <c r="A18" s="7"/>
      <c r="B18" s="12"/>
      <c r="C18" s="16"/>
      <c r="D18" s="22"/>
      <c r="E18" s="29"/>
      <c r="F18" s="22"/>
      <c r="G18" s="31"/>
      <c r="H18" s="38"/>
      <c r="I18" s="23" t="s">
        <v>57</v>
      </c>
      <c r="J18" s="12">
        <v>1254</v>
      </c>
      <c r="K18" s="49" t="s">
        <v>45</v>
      </c>
      <c r="L18" s="55"/>
      <c r="M18" s="55">
        <v>40</v>
      </c>
      <c r="N18" s="55"/>
      <c r="O18" s="55"/>
      <c r="P18" s="71"/>
      <c r="Q18" s="98">
        <f t="shared" si="3"/>
        <v>40</v>
      </c>
      <c r="R18" s="81">
        <f t="shared" si="1"/>
        <v>35556.600000000006</v>
      </c>
      <c r="T18"/>
      <c r="U18"/>
      <c r="V18"/>
    </row>
    <row r="19" spans="1:22" ht="15" x14ac:dyDescent="0.25">
      <c r="A19" s="7"/>
      <c r="B19" s="12"/>
      <c r="C19" s="16"/>
      <c r="D19" s="22"/>
      <c r="E19" s="29"/>
      <c r="F19" s="22"/>
      <c r="G19" s="31"/>
      <c r="H19" s="38"/>
      <c r="I19" s="23" t="s">
        <v>58</v>
      </c>
      <c r="J19" s="12">
        <v>1255</v>
      </c>
      <c r="K19" s="50" t="s">
        <v>38</v>
      </c>
      <c r="L19" s="55"/>
      <c r="M19" s="55">
        <v>807.99</v>
      </c>
      <c r="N19" s="55"/>
      <c r="O19" s="55"/>
      <c r="P19" s="71"/>
      <c r="Q19" s="98">
        <f t="shared" si="3"/>
        <v>807.99</v>
      </c>
      <c r="R19" s="81">
        <f t="shared" si="1"/>
        <v>34748.610000000008</v>
      </c>
      <c r="T19" s="16"/>
      <c r="U19"/>
      <c r="V19"/>
    </row>
    <row r="20" spans="1:22" ht="15" x14ac:dyDescent="0.25">
      <c r="A20" s="7"/>
      <c r="B20" s="12"/>
      <c r="C20" s="16"/>
      <c r="D20" s="22"/>
      <c r="E20" s="29"/>
      <c r="F20" s="22"/>
      <c r="G20" s="31"/>
      <c r="H20" s="38"/>
      <c r="I20" s="23" t="s">
        <v>58</v>
      </c>
      <c r="J20" s="12">
        <v>1256</v>
      </c>
      <c r="K20" s="50" t="s">
        <v>70</v>
      </c>
      <c r="L20" s="55">
        <v>184.6</v>
      </c>
      <c r="M20" s="55"/>
      <c r="N20" s="55"/>
      <c r="O20" s="55"/>
      <c r="P20" s="71"/>
      <c r="Q20" s="98">
        <f t="shared" si="3"/>
        <v>184.6</v>
      </c>
      <c r="R20" s="81">
        <f t="shared" si="1"/>
        <v>34564.010000000009</v>
      </c>
      <c r="T20"/>
      <c r="U20"/>
      <c r="V20"/>
    </row>
    <row r="21" spans="1:22" ht="15" x14ac:dyDescent="0.25">
      <c r="A21" s="7"/>
      <c r="B21" s="12"/>
      <c r="C21" s="16"/>
      <c r="D21" s="22"/>
      <c r="E21" s="29"/>
      <c r="F21" s="22"/>
      <c r="G21" s="31"/>
      <c r="H21" s="38"/>
      <c r="I21" s="23" t="s">
        <v>59</v>
      </c>
      <c r="J21" s="12">
        <v>1257</v>
      </c>
      <c r="K21" s="50" t="s">
        <v>40</v>
      </c>
      <c r="L21" s="55"/>
      <c r="M21" s="55">
        <v>157.08000000000001</v>
      </c>
      <c r="N21" s="55"/>
      <c r="O21" s="55"/>
      <c r="P21" s="71">
        <v>26.18</v>
      </c>
      <c r="Q21" s="98">
        <f t="shared" si="3"/>
        <v>157.08000000000001</v>
      </c>
      <c r="R21" s="81">
        <f t="shared" si="1"/>
        <v>34406.930000000008</v>
      </c>
      <c r="T21" s="16"/>
      <c r="U21"/>
      <c r="V21"/>
    </row>
    <row r="22" spans="1:22" ht="15" x14ac:dyDescent="0.25">
      <c r="A22" s="7"/>
      <c r="B22" s="12"/>
      <c r="C22" s="16"/>
      <c r="D22" s="22"/>
      <c r="E22" s="29"/>
      <c r="F22" s="22"/>
      <c r="G22" s="31"/>
      <c r="H22" s="38"/>
      <c r="I22" s="23" t="s">
        <v>59</v>
      </c>
      <c r="J22" s="12">
        <v>1258</v>
      </c>
      <c r="K22" s="50" t="s">
        <v>23</v>
      </c>
      <c r="L22" s="55"/>
      <c r="M22" s="55">
        <v>12</v>
      </c>
      <c r="N22" s="55"/>
      <c r="O22" s="55"/>
      <c r="P22" s="71"/>
      <c r="Q22" s="98">
        <f t="shared" si="3"/>
        <v>12</v>
      </c>
      <c r="R22" s="81">
        <f t="shared" si="1"/>
        <v>34394.930000000008</v>
      </c>
      <c r="T22"/>
      <c r="U22"/>
      <c r="V22"/>
    </row>
    <row r="23" spans="1:22" ht="15" x14ac:dyDescent="0.25">
      <c r="A23" s="7"/>
      <c r="B23" s="12"/>
      <c r="C23" s="16"/>
      <c r="D23" s="22"/>
      <c r="E23" s="29"/>
      <c r="F23" s="22"/>
      <c r="G23" s="31"/>
      <c r="H23" s="38"/>
      <c r="I23" s="23" t="s">
        <v>60</v>
      </c>
      <c r="J23" s="12" t="s">
        <v>28</v>
      </c>
      <c r="K23" s="50" t="s">
        <v>71</v>
      </c>
      <c r="L23" s="55">
        <v>246.28</v>
      </c>
      <c r="M23" s="55">
        <v>26</v>
      </c>
      <c r="N23" s="55"/>
      <c r="O23" s="55"/>
      <c r="P23" s="71"/>
      <c r="Q23" s="98">
        <f t="shared" si="3"/>
        <v>272.27999999999997</v>
      </c>
      <c r="R23" s="81">
        <f t="shared" si="1"/>
        <v>34122.650000000009</v>
      </c>
      <c r="T23" s="16"/>
      <c r="U23"/>
      <c r="V23"/>
    </row>
    <row r="24" spans="1:22" ht="15" x14ac:dyDescent="0.25">
      <c r="A24" s="7"/>
      <c r="B24" s="12"/>
      <c r="C24" s="16"/>
      <c r="D24" s="22"/>
      <c r="E24" s="29"/>
      <c r="F24" s="22"/>
      <c r="G24" s="31"/>
      <c r="H24" s="38"/>
      <c r="I24" s="23" t="s">
        <v>61</v>
      </c>
      <c r="J24" s="12" t="s">
        <v>28</v>
      </c>
      <c r="K24" s="50" t="s">
        <v>72</v>
      </c>
      <c r="L24" s="55">
        <v>246.28</v>
      </c>
      <c r="M24" s="55">
        <v>26</v>
      </c>
      <c r="N24" s="55"/>
      <c r="O24" s="55"/>
      <c r="P24" s="71"/>
      <c r="Q24" s="98">
        <f t="shared" si="3"/>
        <v>272.27999999999997</v>
      </c>
      <c r="R24" s="81">
        <f t="shared" si="1"/>
        <v>33850.37000000001</v>
      </c>
      <c r="T24"/>
      <c r="U24"/>
      <c r="V24"/>
    </row>
    <row r="25" spans="1:22" ht="15" x14ac:dyDescent="0.25">
      <c r="A25" s="7"/>
      <c r="B25" s="12"/>
      <c r="C25" s="16"/>
      <c r="D25" s="22"/>
      <c r="E25" s="29"/>
      <c r="F25" s="22"/>
      <c r="G25" s="31"/>
      <c r="H25" s="38"/>
      <c r="I25" s="23" t="s">
        <v>59</v>
      </c>
      <c r="J25" s="12">
        <v>1259</v>
      </c>
      <c r="K25" s="50" t="s">
        <v>35</v>
      </c>
      <c r="L25" s="55"/>
      <c r="M25" s="55">
        <v>22.09</v>
      </c>
      <c r="N25" s="55"/>
      <c r="O25" s="55"/>
      <c r="P25" s="71"/>
      <c r="Q25" s="98">
        <f t="shared" si="3"/>
        <v>22.09</v>
      </c>
      <c r="R25" s="81">
        <f t="shared" si="1"/>
        <v>33828.280000000013</v>
      </c>
      <c r="T25"/>
      <c r="U25"/>
      <c r="V25"/>
    </row>
    <row r="26" spans="1:22" ht="15" x14ac:dyDescent="0.25">
      <c r="A26" s="7"/>
      <c r="B26" s="12"/>
      <c r="C26" s="16"/>
      <c r="D26" s="22"/>
      <c r="E26" s="29"/>
      <c r="F26" s="22"/>
      <c r="G26" s="31"/>
      <c r="H26" s="38"/>
      <c r="I26" s="23" t="s">
        <v>62</v>
      </c>
      <c r="J26" s="12">
        <v>1260</v>
      </c>
      <c r="K26" s="50" t="s">
        <v>73</v>
      </c>
      <c r="L26" s="55">
        <v>60</v>
      </c>
      <c r="M26" s="55"/>
      <c r="N26" s="55"/>
      <c r="O26" s="55"/>
      <c r="P26" s="71"/>
      <c r="Q26" s="98">
        <f t="shared" si="3"/>
        <v>60</v>
      </c>
      <c r="R26" s="81">
        <f t="shared" si="1"/>
        <v>33768.280000000013</v>
      </c>
      <c r="T26" s="16"/>
      <c r="U26"/>
      <c r="V26"/>
    </row>
    <row r="27" spans="1:22" ht="15" x14ac:dyDescent="0.25">
      <c r="A27" s="7"/>
      <c r="B27" s="12"/>
      <c r="C27" s="16"/>
      <c r="D27" s="22"/>
      <c r="E27" s="29"/>
      <c r="F27" s="22"/>
      <c r="G27" s="31"/>
      <c r="H27" s="38"/>
      <c r="I27" s="23" t="s">
        <v>63</v>
      </c>
      <c r="J27" s="12" t="s">
        <v>28</v>
      </c>
      <c r="K27" s="50" t="s">
        <v>74</v>
      </c>
      <c r="L27" s="55">
        <v>246.28</v>
      </c>
      <c r="M27" s="55">
        <v>26</v>
      </c>
      <c r="N27" s="55"/>
      <c r="O27" s="55"/>
      <c r="P27" s="71"/>
      <c r="Q27" s="98">
        <f t="shared" si="3"/>
        <v>272.27999999999997</v>
      </c>
      <c r="R27" s="81">
        <f t="shared" si="1"/>
        <v>33496.000000000015</v>
      </c>
      <c r="T27" s="16"/>
      <c r="U27"/>
      <c r="V27"/>
    </row>
    <row r="28" spans="1:22" ht="15" x14ac:dyDescent="0.25">
      <c r="A28" s="7"/>
      <c r="B28" s="12"/>
      <c r="C28" s="16"/>
      <c r="D28" s="22"/>
      <c r="E28" s="29"/>
      <c r="F28" s="22"/>
      <c r="G28" s="31"/>
      <c r="H28" s="38"/>
      <c r="I28" s="23" t="s">
        <v>64</v>
      </c>
      <c r="J28" s="12">
        <v>1261</v>
      </c>
      <c r="K28" s="50" t="s">
        <v>75</v>
      </c>
      <c r="L28" s="55"/>
      <c r="M28" s="55"/>
      <c r="N28" s="55"/>
      <c r="O28" s="55">
        <v>196.8</v>
      </c>
      <c r="P28" s="71">
        <v>32.799999999999997</v>
      </c>
      <c r="Q28" s="98">
        <f t="shared" si="3"/>
        <v>196.8</v>
      </c>
      <c r="R28" s="81">
        <f t="shared" si="1"/>
        <v>33299.200000000012</v>
      </c>
      <c r="T28" s="16"/>
      <c r="U28"/>
      <c r="V28"/>
    </row>
    <row r="29" spans="1:22" ht="15" x14ac:dyDescent="0.25">
      <c r="A29" s="7"/>
      <c r="B29" s="12"/>
      <c r="C29" s="16"/>
      <c r="D29" s="22"/>
      <c r="E29" s="29"/>
      <c r="F29" s="22"/>
      <c r="G29" s="31"/>
      <c r="H29" s="38"/>
      <c r="I29" s="23" t="s">
        <v>64</v>
      </c>
      <c r="J29" s="12">
        <v>1262</v>
      </c>
      <c r="K29" s="50" t="s">
        <v>76</v>
      </c>
      <c r="L29" s="55"/>
      <c r="M29" s="55"/>
      <c r="N29" s="55"/>
      <c r="O29" s="55">
        <v>118.8</v>
      </c>
      <c r="P29" s="71">
        <v>19.8</v>
      </c>
      <c r="Q29" s="98">
        <f t="shared" si="3"/>
        <v>118.8</v>
      </c>
      <c r="R29" s="81">
        <f t="shared" si="1"/>
        <v>33180.400000000009</v>
      </c>
      <c r="T29"/>
      <c r="U29"/>
      <c r="V29"/>
    </row>
    <row r="30" spans="1:22" ht="15" x14ac:dyDescent="0.25">
      <c r="A30" s="7"/>
      <c r="B30" s="12"/>
      <c r="C30" s="16"/>
      <c r="D30" s="22"/>
      <c r="E30" s="29"/>
      <c r="F30" s="22"/>
      <c r="G30" s="31"/>
      <c r="H30" s="38"/>
      <c r="I30" s="23" t="s">
        <v>64</v>
      </c>
      <c r="J30" s="12">
        <v>1263</v>
      </c>
      <c r="K30" s="50" t="s">
        <v>77</v>
      </c>
      <c r="L30" s="55"/>
      <c r="M30" s="55">
        <v>13.1</v>
      </c>
      <c r="N30" s="55"/>
      <c r="O30" s="55"/>
      <c r="P30" s="71"/>
      <c r="Q30" s="98">
        <f t="shared" si="3"/>
        <v>13.1</v>
      </c>
      <c r="R30" s="81">
        <f t="shared" si="1"/>
        <v>33167.30000000001</v>
      </c>
      <c r="T30" s="16"/>
      <c r="U30"/>
      <c r="V30"/>
    </row>
    <row r="31" spans="1:22" ht="15" x14ac:dyDescent="0.25">
      <c r="A31" s="7"/>
      <c r="B31" s="12"/>
      <c r="C31" s="16"/>
      <c r="D31" s="22"/>
      <c r="E31" s="29"/>
      <c r="F31" s="22"/>
      <c r="G31" s="31"/>
      <c r="H31" s="38"/>
      <c r="I31" s="23" t="s">
        <v>64</v>
      </c>
      <c r="J31" s="12">
        <v>1264</v>
      </c>
      <c r="K31" s="50" t="s">
        <v>41</v>
      </c>
      <c r="L31" s="55"/>
      <c r="M31" s="55"/>
      <c r="N31" s="55"/>
      <c r="O31" s="55">
        <v>232.84</v>
      </c>
      <c r="P31" s="71">
        <v>38.81</v>
      </c>
      <c r="Q31" s="98">
        <f t="shared" si="3"/>
        <v>232.84</v>
      </c>
      <c r="R31" s="81">
        <f t="shared" si="1"/>
        <v>32934.460000000014</v>
      </c>
      <c r="T31"/>
      <c r="U31"/>
      <c r="V31"/>
    </row>
    <row r="32" spans="1:22" ht="15" x14ac:dyDescent="0.25">
      <c r="A32" s="7"/>
      <c r="B32" s="12"/>
      <c r="C32" s="16"/>
      <c r="D32" s="22"/>
      <c r="E32" s="29"/>
      <c r="F32" s="22"/>
      <c r="G32" s="31"/>
      <c r="H32" s="38"/>
      <c r="I32" s="23" t="s">
        <v>64</v>
      </c>
      <c r="J32" s="12">
        <v>1265</v>
      </c>
      <c r="K32" s="50" t="s">
        <v>23</v>
      </c>
      <c r="L32" s="55"/>
      <c r="M32" s="55">
        <v>12</v>
      </c>
      <c r="N32" s="55"/>
      <c r="O32" s="55"/>
      <c r="P32" s="71"/>
      <c r="Q32" s="98">
        <f t="shared" si="3"/>
        <v>12</v>
      </c>
      <c r="R32" s="81">
        <f t="shared" si="1"/>
        <v>32922.460000000014</v>
      </c>
      <c r="T32" s="16"/>
      <c r="U32"/>
      <c r="V32"/>
    </row>
    <row r="33" spans="1:22" ht="15" x14ac:dyDescent="0.25">
      <c r="A33" s="7"/>
      <c r="B33" s="12"/>
      <c r="C33" s="16"/>
      <c r="D33" s="22"/>
      <c r="E33" s="29"/>
      <c r="F33" s="22"/>
      <c r="G33" s="31"/>
      <c r="H33" s="38"/>
      <c r="I33" s="23" t="s">
        <v>65</v>
      </c>
      <c r="J33" s="12" t="s">
        <v>28</v>
      </c>
      <c r="K33" s="50" t="s">
        <v>78</v>
      </c>
      <c r="L33" s="55">
        <v>246.28</v>
      </c>
      <c r="M33" s="55">
        <v>26</v>
      </c>
      <c r="N33" s="55"/>
      <c r="O33" s="55"/>
      <c r="P33" s="71"/>
      <c r="Q33" s="98">
        <f t="shared" si="3"/>
        <v>272.27999999999997</v>
      </c>
      <c r="R33" s="81">
        <f t="shared" si="1"/>
        <v>32650.180000000015</v>
      </c>
      <c r="T33" s="16"/>
      <c r="U33"/>
      <c r="V33"/>
    </row>
    <row r="34" spans="1:22" ht="15" x14ac:dyDescent="0.25">
      <c r="A34" s="7"/>
      <c r="B34" s="12"/>
      <c r="C34" s="16"/>
      <c r="D34" s="22"/>
      <c r="E34" s="29"/>
      <c r="F34" s="22"/>
      <c r="G34" s="31"/>
      <c r="H34" s="38"/>
      <c r="I34" s="23" t="s">
        <v>66</v>
      </c>
      <c r="J34" s="12">
        <v>1266</v>
      </c>
      <c r="K34" s="50" t="s">
        <v>40</v>
      </c>
      <c r="L34" s="55"/>
      <c r="M34" s="55">
        <v>14.28</v>
      </c>
      <c r="N34" s="55"/>
      <c r="O34" s="55"/>
      <c r="P34" s="71">
        <v>2.38</v>
      </c>
      <c r="Q34" s="98">
        <f t="shared" si="3"/>
        <v>14.28</v>
      </c>
      <c r="R34" s="81">
        <f t="shared" si="1"/>
        <v>32635.900000000016</v>
      </c>
      <c r="T34" s="16"/>
      <c r="U34"/>
      <c r="V34"/>
    </row>
    <row r="35" spans="1:22" ht="15" x14ac:dyDescent="0.25">
      <c r="A35" s="7"/>
      <c r="B35" s="12"/>
      <c r="C35" s="16"/>
      <c r="D35" s="22"/>
      <c r="E35" s="29"/>
      <c r="F35" s="22"/>
      <c r="G35" s="31"/>
      <c r="H35" s="38"/>
      <c r="I35" s="23" t="s">
        <v>67</v>
      </c>
      <c r="J35" s="12">
        <v>1267</v>
      </c>
      <c r="K35" s="50" t="s">
        <v>70</v>
      </c>
      <c r="L35" s="55">
        <v>184.8</v>
      </c>
      <c r="M35" s="55"/>
      <c r="N35" s="55"/>
      <c r="O35" s="55"/>
      <c r="P35" s="71"/>
      <c r="Q35" s="98">
        <f t="shared" si="3"/>
        <v>184.8</v>
      </c>
      <c r="R35" s="81">
        <f t="shared" si="1"/>
        <v>32451.100000000017</v>
      </c>
      <c r="T35"/>
      <c r="U35"/>
      <c r="V35"/>
    </row>
    <row r="36" spans="1:22" ht="15" x14ac:dyDescent="0.25">
      <c r="A36" s="7"/>
      <c r="B36" s="12"/>
      <c r="C36" s="16"/>
      <c r="D36" s="22"/>
      <c r="E36" s="29"/>
      <c r="F36" s="22"/>
      <c r="G36" s="31"/>
      <c r="H36" s="38"/>
      <c r="I36" s="23" t="s">
        <v>67</v>
      </c>
      <c r="J36" s="12">
        <v>1268</v>
      </c>
      <c r="K36" s="50" t="s">
        <v>79</v>
      </c>
      <c r="L36" s="55"/>
      <c r="M36" s="55"/>
      <c r="N36" s="55"/>
      <c r="O36" s="55">
        <v>457.2</v>
      </c>
      <c r="P36" s="71">
        <v>76.2</v>
      </c>
      <c r="Q36" s="98">
        <f t="shared" si="3"/>
        <v>457.2</v>
      </c>
      <c r="R36" s="81">
        <f t="shared" si="1"/>
        <v>31993.900000000016</v>
      </c>
      <c r="T36"/>
      <c r="U36"/>
      <c r="V36"/>
    </row>
    <row r="37" spans="1:22" ht="15" x14ac:dyDescent="0.25">
      <c r="A37" s="7"/>
      <c r="B37" s="12"/>
      <c r="C37" s="16"/>
      <c r="D37" s="22"/>
      <c r="E37" s="29"/>
      <c r="F37" s="22"/>
      <c r="G37" s="31"/>
      <c r="H37" s="38"/>
      <c r="I37" s="23" t="s">
        <v>67</v>
      </c>
      <c r="J37" s="12">
        <v>1269</v>
      </c>
      <c r="K37" s="50" t="s">
        <v>40</v>
      </c>
      <c r="L37" s="55"/>
      <c r="M37" s="55"/>
      <c r="N37" s="55"/>
      <c r="O37" s="55">
        <v>157.08000000000001</v>
      </c>
      <c r="P37" s="71">
        <v>26.18</v>
      </c>
      <c r="Q37" s="98">
        <f t="shared" si="3"/>
        <v>157.08000000000001</v>
      </c>
      <c r="R37" s="81">
        <f t="shared" si="1"/>
        <v>31836.820000000014</v>
      </c>
      <c r="T37"/>
      <c r="U37"/>
      <c r="V37"/>
    </row>
    <row r="38" spans="1:22" ht="15" x14ac:dyDescent="0.25">
      <c r="A38" s="7"/>
      <c r="B38" s="12"/>
      <c r="C38" s="16"/>
      <c r="D38" s="22"/>
      <c r="E38" s="29"/>
      <c r="F38" s="22"/>
      <c r="G38" s="31"/>
      <c r="H38" s="38"/>
      <c r="I38" s="23" t="s">
        <v>68</v>
      </c>
      <c r="J38" s="12">
        <v>1270</v>
      </c>
      <c r="K38" s="50" t="s">
        <v>80</v>
      </c>
      <c r="L38" s="55"/>
      <c r="M38" s="55"/>
      <c r="N38" s="55"/>
      <c r="O38" s="55">
        <v>187.63</v>
      </c>
      <c r="P38" s="71">
        <v>31.27</v>
      </c>
      <c r="Q38" s="98">
        <f t="shared" si="3"/>
        <v>187.63</v>
      </c>
      <c r="R38" s="81">
        <f t="shared" si="1"/>
        <v>31649.190000000013</v>
      </c>
      <c r="T38"/>
      <c r="U38"/>
      <c r="V38"/>
    </row>
    <row r="39" spans="1:22" ht="15" x14ac:dyDescent="0.25">
      <c r="A39" s="7"/>
      <c r="B39" s="12"/>
      <c r="C39" s="16"/>
      <c r="D39" s="22"/>
      <c r="E39" s="29"/>
      <c r="F39" s="22"/>
      <c r="G39" s="31"/>
      <c r="H39" s="38"/>
      <c r="I39" s="23" t="s">
        <v>69</v>
      </c>
      <c r="J39" s="12">
        <v>1271</v>
      </c>
      <c r="K39" s="50" t="s">
        <v>40</v>
      </c>
      <c r="L39" s="55"/>
      <c r="M39" s="55">
        <v>260.94</v>
      </c>
      <c r="N39" s="55"/>
      <c r="O39" s="55"/>
      <c r="P39" s="71">
        <v>43.49</v>
      </c>
      <c r="Q39" s="98">
        <f>SUM(L39:O39)</f>
        <v>260.94</v>
      </c>
      <c r="R39" s="81">
        <f t="shared" si="1"/>
        <v>31388.250000000015</v>
      </c>
      <c r="T39"/>
      <c r="U39"/>
      <c r="V39"/>
    </row>
    <row r="40" spans="1:22" ht="15" x14ac:dyDescent="0.25">
      <c r="A40" s="7"/>
      <c r="B40" s="12"/>
      <c r="C40" s="16"/>
      <c r="D40" s="22"/>
      <c r="E40" s="29"/>
      <c r="F40" s="22"/>
      <c r="G40" s="31"/>
      <c r="H40" s="38"/>
      <c r="I40" s="23" t="s">
        <v>69</v>
      </c>
      <c r="J40" s="12" t="s">
        <v>28</v>
      </c>
      <c r="K40" s="50" t="s">
        <v>90</v>
      </c>
      <c r="L40" s="55">
        <v>246.28</v>
      </c>
      <c r="M40" s="55">
        <v>26</v>
      </c>
      <c r="N40" s="55"/>
      <c r="O40" s="55"/>
      <c r="P40" s="71"/>
      <c r="Q40" s="98">
        <f t="shared" ref="Q40:Q63" si="4">SUM(L40:O40)</f>
        <v>272.27999999999997</v>
      </c>
      <c r="R40" s="81">
        <f t="shared" si="1"/>
        <v>31115.970000000016</v>
      </c>
      <c r="T40"/>
      <c r="U40"/>
      <c r="V40"/>
    </row>
    <row r="41" spans="1:22" ht="15" x14ac:dyDescent="0.25">
      <c r="A41" s="7"/>
      <c r="B41" s="12"/>
      <c r="C41" s="16"/>
      <c r="D41" s="22"/>
      <c r="E41" s="29"/>
      <c r="F41" s="22"/>
      <c r="G41" s="31"/>
      <c r="H41" s="38"/>
      <c r="I41" s="23" t="s">
        <v>69</v>
      </c>
      <c r="J41" s="12">
        <v>1272</v>
      </c>
      <c r="K41" s="50" t="s">
        <v>77</v>
      </c>
      <c r="L41" s="55">
        <v>12.84</v>
      </c>
      <c r="M41" s="55">
        <v>2.4</v>
      </c>
      <c r="N41" s="55"/>
      <c r="O41" s="55"/>
      <c r="P41" s="71"/>
      <c r="Q41" s="98">
        <f t="shared" si="4"/>
        <v>15.24</v>
      </c>
      <c r="R41" s="81">
        <f t="shared" si="1"/>
        <v>31100.730000000014</v>
      </c>
      <c r="T41"/>
      <c r="U41"/>
      <c r="V41"/>
    </row>
    <row r="42" spans="1:22" ht="15" x14ac:dyDescent="0.25">
      <c r="A42" s="7"/>
      <c r="B42" s="12"/>
      <c r="C42" s="16"/>
      <c r="D42" s="22"/>
      <c r="E42" s="29"/>
      <c r="F42" s="22"/>
      <c r="G42" s="31"/>
      <c r="H42" s="38"/>
      <c r="I42" s="23" t="s">
        <v>69</v>
      </c>
      <c r="J42" s="12">
        <v>1273</v>
      </c>
      <c r="K42" s="50" t="s">
        <v>23</v>
      </c>
      <c r="L42" s="55"/>
      <c r="M42" s="55">
        <v>24</v>
      </c>
      <c r="N42" s="55"/>
      <c r="O42" s="55"/>
      <c r="P42" s="71"/>
      <c r="Q42" s="98">
        <f t="shared" si="4"/>
        <v>24</v>
      </c>
      <c r="R42" s="81">
        <f t="shared" si="1"/>
        <v>31076.730000000014</v>
      </c>
      <c r="T42"/>
      <c r="U42"/>
      <c r="V42"/>
    </row>
    <row r="43" spans="1:22" ht="15" x14ac:dyDescent="0.25">
      <c r="A43" s="7"/>
      <c r="B43" s="12"/>
      <c r="C43" s="16"/>
      <c r="D43" s="22"/>
      <c r="E43" s="29"/>
      <c r="F43" s="22"/>
      <c r="G43" s="31"/>
      <c r="H43" s="38"/>
      <c r="I43" s="23" t="s">
        <v>91</v>
      </c>
      <c r="J43" s="12">
        <v>1274</v>
      </c>
      <c r="K43" s="50" t="s">
        <v>92</v>
      </c>
      <c r="L43" s="55"/>
      <c r="M43" s="55"/>
      <c r="N43" s="55"/>
      <c r="O43" s="55"/>
      <c r="P43" s="71"/>
      <c r="Q43" s="77">
        <f t="shared" si="4"/>
        <v>0</v>
      </c>
      <c r="R43" s="81">
        <f t="shared" si="1"/>
        <v>31076.730000000014</v>
      </c>
      <c r="T43"/>
      <c r="U43"/>
      <c r="V43"/>
    </row>
    <row r="44" spans="1:22" ht="15" x14ac:dyDescent="0.25">
      <c r="A44" s="7"/>
      <c r="B44" s="12"/>
      <c r="C44" s="16"/>
      <c r="D44" s="22"/>
      <c r="E44" s="29"/>
      <c r="F44" s="22"/>
      <c r="G44" s="31"/>
      <c r="H44" s="38"/>
      <c r="I44" s="23" t="s">
        <v>93</v>
      </c>
      <c r="J44" s="12" t="s">
        <v>94</v>
      </c>
      <c r="K44" s="50" t="s">
        <v>95</v>
      </c>
      <c r="L44" s="55">
        <v>246.28</v>
      </c>
      <c r="M44" s="55">
        <v>26</v>
      </c>
      <c r="N44" s="55"/>
      <c r="O44" s="55"/>
      <c r="P44" s="71"/>
      <c r="Q44" s="98">
        <f t="shared" si="4"/>
        <v>272.27999999999997</v>
      </c>
      <c r="R44" s="81">
        <f t="shared" si="1"/>
        <v>30804.450000000015</v>
      </c>
      <c r="T44"/>
      <c r="U44"/>
      <c r="V44"/>
    </row>
    <row r="45" spans="1:22" ht="15" x14ac:dyDescent="0.25">
      <c r="A45" s="7"/>
      <c r="B45" s="12"/>
      <c r="C45" s="16"/>
      <c r="D45" s="22"/>
      <c r="E45" s="29"/>
      <c r="F45" s="22"/>
      <c r="G45" s="31"/>
      <c r="H45" s="38"/>
      <c r="I45" s="23" t="s">
        <v>93</v>
      </c>
      <c r="J45" s="12">
        <v>1275</v>
      </c>
      <c r="K45" s="50" t="s">
        <v>96</v>
      </c>
      <c r="L45" s="55">
        <v>104.24</v>
      </c>
      <c r="M45" s="55"/>
      <c r="N45" s="55"/>
      <c r="O45" s="55"/>
      <c r="P45" s="71"/>
      <c r="Q45" s="98">
        <f t="shared" si="4"/>
        <v>104.24</v>
      </c>
      <c r="R45" s="81">
        <f t="shared" si="1"/>
        <v>30700.210000000014</v>
      </c>
      <c r="T45"/>
      <c r="U45"/>
      <c r="V45"/>
    </row>
    <row r="46" spans="1:22" ht="15" x14ac:dyDescent="0.25">
      <c r="A46" s="7"/>
      <c r="B46" s="12"/>
      <c r="C46" s="16"/>
      <c r="D46" s="22"/>
      <c r="E46" s="29"/>
      <c r="F46" s="22"/>
      <c r="G46" s="31"/>
      <c r="H46" s="38"/>
      <c r="I46" s="23" t="s">
        <v>97</v>
      </c>
      <c r="J46" s="12" t="s">
        <v>28</v>
      </c>
      <c r="K46" s="50" t="s">
        <v>98</v>
      </c>
      <c r="L46" s="55">
        <v>246.28</v>
      </c>
      <c r="M46" s="55">
        <v>26</v>
      </c>
      <c r="N46" s="55"/>
      <c r="O46" s="55"/>
      <c r="P46" s="71"/>
      <c r="Q46" s="98">
        <f t="shared" si="4"/>
        <v>272.27999999999997</v>
      </c>
      <c r="R46" s="81">
        <f t="shared" si="1"/>
        <v>30427.930000000015</v>
      </c>
      <c r="T46"/>
      <c r="U46"/>
      <c r="V46"/>
    </row>
    <row r="47" spans="1:22" ht="15" x14ac:dyDescent="0.25">
      <c r="A47" s="7"/>
      <c r="B47" s="12"/>
      <c r="C47" s="16"/>
      <c r="D47" s="22"/>
      <c r="E47" s="29"/>
      <c r="F47" s="22"/>
      <c r="G47" s="31"/>
      <c r="H47" s="38"/>
      <c r="I47" s="23" t="s">
        <v>97</v>
      </c>
      <c r="J47" s="12">
        <v>1276</v>
      </c>
      <c r="K47" s="50" t="s">
        <v>99</v>
      </c>
      <c r="L47" s="55">
        <v>23.99</v>
      </c>
      <c r="M47" s="55">
        <v>15.35</v>
      </c>
      <c r="N47" s="55"/>
      <c r="O47" s="55"/>
      <c r="P47" s="71"/>
      <c r="Q47" s="98">
        <f t="shared" si="4"/>
        <v>39.339999999999996</v>
      </c>
      <c r="R47" s="101">
        <f t="shared" si="1"/>
        <v>30388.590000000015</v>
      </c>
      <c r="T47"/>
      <c r="U47"/>
      <c r="V47"/>
    </row>
    <row r="48" spans="1:22" ht="15" x14ac:dyDescent="0.25">
      <c r="A48" s="7"/>
      <c r="B48" s="12"/>
      <c r="C48" s="16"/>
      <c r="D48" s="22"/>
      <c r="E48" s="29"/>
      <c r="F48" s="22"/>
      <c r="G48" s="31"/>
      <c r="H48" s="38"/>
      <c r="I48" s="23" t="s">
        <v>100</v>
      </c>
      <c r="J48" s="12">
        <v>1277</v>
      </c>
      <c r="K48" s="50" t="s">
        <v>41</v>
      </c>
      <c r="L48" s="55"/>
      <c r="M48" s="55"/>
      <c r="N48" s="55"/>
      <c r="O48" s="55">
        <v>232.84</v>
      </c>
      <c r="P48" s="71">
        <v>38.81</v>
      </c>
      <c r="Q48" s="98">
        <f t="shared" si="4"/>
        <v>232.84</v>
      </c>
      <c r="R48" s="81">
        <f t="shared" si="1"/>
        <v>30155.750000000015</v>
      </c>
      <c r="T48"/>
      <c r="U48"/>
      <c r="V48"/>
    </row>
    <row r="49" spans="1:22" ht="15" x14ac:dyDescent="0.25">
      <c r="A49" s="7"/>
      <c r="B49" s="12"/>
      <c r="C49" s="16"/>
      <c r="D49" s="22"/>
      <c r="E49" s="29"/>
      <c r="F49" s="22"/>
      <c r="G49" s="31"/>
      <c r="H49" s="38"/>
      <c r="I49" s="23" t="s">
        <v>100</v>
      </c>
      <c r="J49" s="12">
        <v>1278</v>
      </c>
      <c r="K49" s="50" t="s">
        <v>101</v>
      </c>
      <c r="L49" s="55"/>
      <c r="M49" s="55"/>
      <c r="N49" s="55"/>
      <c r="O49" s="55">
        <v>3483.3</v>
      </c>
      <c r="P49" s="71"/>
      <c r="Q49" s="98">
        <f t="shared" si="4"/>
        <v>3483.3</v>
      </c>
      <c r="R49" s="81">
        <f t="shared" si="1"/>
        <v>26672.450000000015</v>
      </c>
      <c r="T49"/>
      <c r="U49"/>
      <c r="V49"/>
    </row>
    <row r="50" spans="1:22" ht="15" x14ac:dyDescent="0.25">
      <c r="A50" s="7"/>
      <c r="B50" s="12"/>
      <c r="C50" s="16"/>
      <c r="D50" s="22"/>
      <c r="E50" s="29"/>
      <c r="F50" s="22"/>
      <c r="G50" s="31"/>
      <c r="H50" s="38"/>
      <c r="I50" s="23" t="s">
        <v>100</v>
      </c>
      <c r="J50" s="12">
        <v>1279</v>
      </c>
      <c r="K50" s="50" t="s">
        <v>102</v>
      </c>
      <c r="L50" s="55">
        <v>60</v>
      </c>
      <c r="M50" s="55"/>
      <c r="N50" s="55"/>
      <c r="O50" s="55"/>
      <c r="P50" s="71"/>
      <c r="Q50" s="98">
        <f t="shared" si="4"/>
        <v>60</v>
      </c>
      <c r="R50" s="81">
        <f t="shared" si="1"/>
        <v>26612.450000000015</v>
      </c>
      <c r="T50"/>
      <c r="U50"/>
      <c r="V50"/>
    </row>
    <row r="51" spans="1:22" ht="15" x14ac:dyDescent="0.25">
      <c r="A51" s="7"/>
      <c r="B51" s="12"/>
      <c r="C51" s="16"/>
      <c r="D51" s="22"/>
      <c r="E51" s="29"/>
      <c r="F51" s="22"/>
      <c r="G51" s="31"/>
      <c r="H51" s="38"/>
      <c r="I51" s="23" t="s">
        <v>100</v>
      </c>
      <c r="J51" s="12">
        <v>1280</v>
      </c>
      <c r="K51" s="50" t="s">
        <v>40</v>
      </c>
      <c r="L51" s="55"/>
      <c r="M51" s="55">
        <v>29.4</v>
      </c>
      <c r="N51" s="55"/>
      <c r="O51" s="55"/>
      <c r="P51" s="71"/>
      <c r="Q51" s="98">
        <f t="shared" si="4"/>
        <v>29.4</v>
      </c>
      <c r="R51" s="81">
        <f t="shared" si="1"/>
        <v>26583.050000000014</v>
      </c>
      <c r="T51"/>
      <c r="U51"/>
      <c r="V51"/>
    </row>
    <row r="52" spans="1:22" ht="15" x14ac:dyDescent="0.25">
      <c r="A52" s="7"/>
      <c r="B52" s="12"/>
      <c r="C52" s="16"/>
      <c r="D52" s="22"/>
      <c r="E52" s="29"/>
      <c r="F52" s="22"/>
      <c r="G52" s="31"/>
      <c r="H52" s="38"/>
      <c r="I52" s="23" t="s">
        <v>103</v>
      </c>
      <c r="J52" s="12">
        <v>1281</v>
      </c>
      <c r="K52" s="50" t="s">
        <v>40</v>
      </c>
      <c r="L52" s="55"/>
      <c r="M52" s="55">
        <v>14.7</v>
      </c>
      <c r="N52" s="55"/>
      <c r="O52" s="55"/>
      <c r="P52" s="71"/>
      <c r="Q52" s="98">
        <f t="shared" si="4"/>
        <v>14.7</v>
      </c>
      <c r="R52" s="81">
        <f t="shared" si="1"/>
        <v>26568.350000000013</v>
      </c>
      <c r="T52"/>
      <c r="U52"/>
      <c r="V52"/>
    </row>
    <row r="53" spans="1:22" ht="15" x14ac:dyDescent="0.25">
      <c r="A53" s="7"/>
      <c r="B53" s="12"/>
      <c r="C53" s="16"/>
      <c r="D53" s="22"/>
      <c r="E53" s="29"/>
      <c r="F53" s="22"/>
      <c r="G53" s="31"/>
      <c r="H53" s="38"/>
      <c r="I53" s="23" t="s">
        <v>103</v>
      </c>
      <c r="J53" s="12">
        <v>1282</v>
      </c>
      <c r="K53" s="50" t="s">
        <v>23</v>
      </c>
      <c r="L53" s="55"/>
      <c r="M53" s="55">
        <v>24</v>
      </c>
      <c r="N53" s="55"/>
      <c r="O53" s="55"/>
      <c r="P53" s="71"/>
      <c r="Q53" s="98">
        <f t="shared" si="4"/>
        <v>24</v>
      </c>
      <c r="R53" s="81">
        <f t="shared" si="1"/>
        <v>26544.350000000013</v>
      </c>
      <c r="T53"/>
      <c r="U53"/>
      <c r="V53"/>
    </row>
    <row r="54" spans="1:22" ht="15" x14ac:dyDescent="0.25">
      <c r="A54" s="7"/>
      <c r="B54" s="12"/>
      <c r="C54" s="16"/>
      <c r="D54" s="22"/>
      <c r="E54" s="29"/>
      <c r="F54" s="22"/>
      <c r="G54" s="31"/>
      <c r="H54" s="38"/>
      <c r="I54" s="23" t="s">
        <v>103</v>
      </c>
      <c r="J54" s="12">
        <v>1283</v>
      </c>
      <c r="K54" s="50" t="s">
        <v>70</v>
      </c>
      <c r="L54" s="55">
        <v>218.8</v>
      </c>
      <c r="M54" s="55"/>
      <c r="N54" s="55"/>
      <c r="O54" s="55"/>
      <c r="P54" s="71"/>
      <c r="Q54" s="77">
        <f t="shared" si="4"/>
        <v>218.8</v>
      </c>
      <c r="R54" s="81">
        <f t="shared" si="1"/>
        <v>26325.550000000014</v>
      </c>
      <c r="T54"/>
      <c r="U54"/>
      <c r="V54"/>
    </row>
    <row r="55" spans="1:22" ht="15" x14ac:dyDescent="0.25">
      <c r="A55" s="7"/>
      <c r="B55" s="12"/>
      <c r="C55" s="16"/>
      <c r="D55" s="22"/>
      <c r="E55" s="29"/>
      <c r="F55" s="22"/>
      <c r="G55" s="31"/>
      <c r="H55" s="38"/>
      <c r="I55" s="23" t="s">
        <v>103</v>
      </c>
      <c r="J55" s="12">
        <v>1284</v>
      </c>
      <c r="K55" s="50" t="s">
        <v>77</v>
      </c>
      <c r="L55" s="55">
        <v>12.5</v>
      </c>
      <c r="M55" s="55">
        <v>14.29</v>
      </c>
      <c r="N55" s="55"/>
      <c r="O55" s="55"/>
      <c r="P55" s="71"/>
      <c r="Q55" s="77">
        <f t="shared" si="4"/>
        <v>26.79</v>
      </c>
      <c r="R55" s="81">
        <f t="shared" si="1"/>
        <v>26298.760000000013</v>
      </c>
      <c r="T55"/>
      <c r="U55"/>
      <c r="V55"/>
    </row>
    <row r="56" spans="1:22" ht="15" x14ac:dyDescent="0.25">
      <c r="A56" s="7"/>
      <c r="B56" s="12"/>
      <c r="C56" s="16"/>
      <c r="D56" s="22"/>
      <c r="E56" s="29"/>
      <c r="F56" s="22"/>
      <c r="G56" s="31"/>
      <c r="H56" s="38"/>
      <c r="I56" s="23" t="s">
        <v>103</v>
      </c>
      <c r="J56" s="12" t="s">
        <v>28</v>
      </c>
      <c r="K56" s="50" t="s">
        <v>104</v>
      </c>
      <c r="L56" s="55">
        <v>246.28</v>
      </c>
      <c r="M56" s="55">
        <v>26</v>
      </c>
      <c r="N56" s="55"/>
      <c r="O56" s="55"/>
      <c r="P56" s="71"/>
      <c r="Q56" s="98">
        <f t="shared" si="4"/>
        <v>272.27999999999997</v>
      </c>
      <c r="R56" s="101">
        <f t="shared" si="1"/>
        <v>26026.480000000014</v>
      </c>
      <c r="T56"/>
      <c r="U56"/>
      <c r="V56"/>
    </row>
    <row r="57" spans="1:22" ht="15" x14ac:dyDescent="0.25">
      <c r="A57" s="7"/>
      <c r="B57" s="12"/>
      <c r="C57" s="16"/>
      <c r="D57" s="22"/>
      <c r="E57" s="29"/>
      <c r="F57" s="22"/>
      <c r="G57" s="31"/>
      <c r="H57" s="38"/>
      <c r="I57" s="23" t="s">
        <v>105</v>
      </c>
      <c r="J57" s="12" t="s">
        <v>28</v>
      </c>
      <c r="K57" s="50" t="s">
        <v>106</v>
      </c>
      <c r="L57" s="55">
        <v>246.28</v>
      </c>
      <c r="M57" s="55">
        <v>26</v>
      </c>
      <c r="N57" s="55"/>
      <c r="O57" s="55"/>
      <c r="P57" s="71"/>
      <c r="Q57" s="77">
        <f t="shared" si="4"/>
        <v>272.27999999999997</v>
      </c>
      <c r="R57" s="81">
        <f t="shared" si="1"/>
        <v>25754.200000000015</v>
      </c>
      <c r="T57"/>
      <c r="U57"/>
      <c r="V57"/>
    </row>
    <row r="58" spans="1:22" ht="15" x14ac:dyDescent="0.25">
      <c r="A58" s="7"/>
      <c r="B58" s="12"/>
      <c r="C58" s="16"/>
      <c r="D58" s="22"/>
      <c r="E58" s="29"/>
      <c r="F58" s="22"/>
      <c r="G58" s="31"/>
      <c r="H58" s="38"/>
      <c r="I58" s="23" t="s">
        <v>107</v>
      </c>
      <c r="J58" s="12">
        <v>1285</v>
      </c>
      <c r="K58" s="50" t="s">
        <v>40</v>
      </c>
      <c r="L58" s="55"/>
      <c r="M58" s="55">
        <v>14.7</v>
      </c>
      <c r="N58" s="55"/>
      <c r="O58" s="55"/>
      <c r="P58" s="71"/>
      <c r="Q58" s="77">
        <f t="shared" si="4"/>
        <v>14.7</v>
      </c>
      <c r="R58" s="81">
        <f t="shared" si="1"/>
        <v>25739.500000000015</v>
      </c>
      <c r="T58"/>
      <c r="U58"/>
      <c r="V58"/>
    </row>
    <row r="59" spans="1:22" ht="15" x14ac:dyDescent="0.25">
      <c r="A59" s="7"/>
      <c r="B59" s="12"/>
      <c r="C59" s="16"/>
      <c r="D59" s="22"/>
      <c r="E59" s="29"/>
      <c r="F59" s="22"/>
      <c r="G59" s="31"/>
      <c r="H59" s="38"/>
      <c r="I59" s="23" t="s">
        <v>107</v>
      </c>
      <c r="J59" s="12">
        <v>1286</v>
      </c>
      <c r="K59" s="50" t="s">
        <v>96</v>
      </c>
      <c r="L59" s="55">
        <v>58.58</v>
      </c>
      <c r="M59" s="55">
        <v>2.7</v>
      </c>
      <c r="N59" s="55"/>
      <c r="O59" s="55"/>
      <c r="P59" s="71"/>
      <c r="Q59" s="77">
        <f t="shared" si="4"/>
        <v>61.28</v>
      </c>
      <c r="R59" s="81">
        <f t="shared" si="1"/>
        <v>25678.220000000016</v>
      </c>
      <c r="T59"/>
      <c r="U59"/>
      <c r="V59"/>
    </row>
    <row r="60" spans="1:22" ht="15" x14ac:dyDescent="0.25">
      <c r="A60" s="7"/>
      <c r="B60" s="12"/>
      <c r="C60" s="16"/>
      <c r="D60" s="22"/>
      <c r="E60" s="29"/>
      <c r="F60" s="22"/>
      <c r="G60" s="31"/>
      <c r="H60" s="38"/>
      <c r="I60" s="23" t="s">
        <v>107</v>
      </c>
      <c r="J60" s="12">
        <v>1287</v>
      </c>
      <c r="K60" s="50" t="s">
        <v>23</v>
      </c>
      <c r="L60" s="55"/>
      <c r="M60" s="55">
        <v>12</v>
      </c>
      <c r="N60" s="55"/>
      <c r="O60" s="55"/>
      <c r="P60" s="71"/>
      <c r="Q60" s="77">
        <f t="shared" si="4"/>
        <v>12</v>
      </c>
      <c r="R60" s="81">
        <f t="shared" si="1"/>
        <v>25666.220000000016</v>
      </c>
      <c r="T60"/>
      <c r="U60"/>
      <c r="V60"/>
    </row>
    <row r="61" spans="1:22" ht="15" x14ac:dyDescent="0.25">
      <c r="A61" s="7"/>
      <c r="B61" s="12"/>
      <c r="C61" s="16"/>
      <c r="D61" s="22"/>
      <c r="E61" s="29"/>
      <c r="F61" s="22"/>
      <c r="G61" s="31"/>
      <c r="H61" s="38"/>
      <c r="I61" s="23"/>
      <c r="J61" s="12"/>
      <c r="K61" s="50"/>
      <c r="L61" s="55"/>
      <c r="M61" s="55"/>
      <c r="N61" s="55"/>
      <c r="O61" s="55"/>
      <c r="P61" s="71"/>
      <c r="Q61" s="77">
        <f t="shared" si="4"/>
        <v>0</v>
      </c>
      <c r="R61" s="81">
        <f t="shared" si="1"/>
        <v>25666.220000000016</v>
      </c>
      <c r="T61"/>
      <c r="U61"/>
      <c r="V61"/>
    </row>
    <row r="62" spans="1:22" ht="15" x14ac:dyDescent="0.25">
      <c r="A62" s="7"/>
      <c r="B62" s="12"/>
      <c r="C62" s="16"/>
      <c r="D62" s="22"/>
      <c r="E62" s="29"/>
      <c r="F62" s="22"/>
      <c r="G62" s="31"/>
      <c r="H62" s="38"/>
      <c r="I62" s="23"/>
      <c r="J62" s="12"/>
      <c r="K62" s="50"/>
      <c r="L62" s="55"/>
      <c r="M62" s="55"/>
      <c r="N62" s="55"/>
      <c r="O62" s="55"/>
      <c r="P62" s="71"/>
      <c r="Q62" s="77">
        <f t="shared" si="4"/>
        <v>0</v>
      </c>
      <c r="R62" s="81">
        <f t="shared" si="1"/>
        <v>25666.220000000016</v>
      </c>
      <c r="T62"/>
      <c r="U62"/>
      <c r="V62"/>
    </row>
    <row r="63" spans="1:22" ht="15" x14ac:dyDescent="0.25">
      <c r="A63" s="6"/>
      <c r="B63" s="12"/>
      <c r="C63" s="17"/>
      <c r="D63" s="23"/>
      <c r="E63" s="3"/>
      <c r="F63" s="23"/>
      <c r="G63" s="33"/>
      <c r="H63" s="38"/>
      <c r="I63" s="42"/>
      <c r="J63" s="12"/>
      <c r="K63" s="51"/>
      <c r="L63" s="55"/>
      <c r="M63" s="55"/>
      <c r="N63" s="55"/>
      <c r="O63" s="55"/>
      <c r="P63" s="73"/>
      <c r="Q63" s="78">
        <f t="shared" si="4"/>
        <v>0</v>
      </c>
      <c r="R63" s="102">
        <f t="shared" si="1"/>
        <v>25666.220000000016</v>
      </c>
      <c r="S63" s="103"/>
      <c r="T63"/>
      <c r="U63"/>
      <c r="V63"/>
    </row>
    <row r="64" spans="1:22" x14ac:dyDescent="0.2">
      <c r="A64" s="8"/>
      <c r="B64" s="13"/>
      <c r="C64" s="18">
        <f>SUM(C6:C18)</f>
        <v>0</v>
      </c>
      <c r="D64" s="24">
        <f>SUM(D6:D18)</f>
        <v>0</v>
      </c>
      <c r="E64" s="18">
        <f>SUM(E5:E63)</f>
        <v>0</v>
      </c>
      <c r="F64" s="24">
        <f>SUM(F6:F18)</f>
        <v>0</v>
      </c>
      <c r="G64" s="18">
        <f>SUM(G5:G63)</f>
        <v>21.480000000000004</v>
      </c>
      <c r="H64" s="24">
        <f>SUM(H5:H63)</f>
        <v>22770</v>
      </c>
      <c r="I64" s="24"/>
      <c r="J64" s="13"/>
      <c r="K64" s="18"/>
      <c r="L64" s="57">
        <f>SUM(L5:L63)</f>
        <v>3629.4300000000007</v>
      </c>
      <c r="M64" s="60">
        <f>SUM(M5:M63)</f>
        <v>3067.3499999999995</v>
      </c>
      <c r="N64" s="60">
        <f>SUM(N6:N63)</f>
        <v>0</v>
      </c>
      <c r="O64" s="67">
        <f>SUM(O6:O63)</f>
        <v>7250.130000000001</v>
      </c>
      <c r="P64" s="24">
        <f>SUM(P5:P63)</f>
        <v>626.25</v>
      </c>
      <c r="Q64" s="24">
        <f>SUM(Q5:Q63)</f>
        <v>13946.910000000003</v>
      </c>
      <c r="R64" s="82">
        <f>SUM(R3+H64-Q64)</f>
        <v>25666.22</v>
      </c>
    </row>
    <row r="65" spans="1:31" ht="13.5" thickBot="1" x14ac:dyDescent="0.25">
      <c r="A65" s="9"/>
      <c r="C65" s="3"/>
      <c r="D65" s="3"/>
      <c r="E65" s="3"/>
      <c r="F65" s="3"/>
      <c r="G65" s="3"/>
      <c r="I65" s="3"/>
      <c r="K65" s="3"/>
      <c r="L65" s="3"/>
      <c r="M65" s="3"/>
      <c r="N65" s="3"/>
      <c r="O65" s="3"/>
      <c r="P65" s="3"/>
      <c r="Q65" s="34">
        <f>SUM(L64:O64)</f>
        <v>13946.910000000002</v>
      </c>
      <c r="R65" s="83"/>
    </row>
    <row r="66" spans="1:31" s="104" customFormat="1" ht="13.5" thickBot="1" x14ac:dyDescent="0.25">
      <c r="A66" s="85" t="s">
        <v>16</v>
      </c>
      <c r="B66" s="86"/>
      <c r="C66" s="19">
        <v>2487.14</v>
      </c>
      <c r="D66" s="25">
        <v>45383</v>
      </c>
      <c r="E66" s="87" t="s">
        <v>17</v>
      </c>
      <c r="F66" s="88"/>
      <c r="G66" s="89"/>
      <c r="H66" s="39">
        <v>16343.13</v>
      </c>
      <c r="I66" s="43">
        <v>45383</v>
      </c>
      <c r="J66" s="45" t="s">
        <v>0</v>
      </c>
      <c r="K66" s="52">
        <f>SUM(C66+H66)</f>
        <v>18830.27</v>
      </c>
      <c r="L66" s="58"/>
      <c r="M66" s="58"/>
      <c r="N66" s="58"/>
      <c r="O66" s="58"/>
      <c r="P66" s="58"/>
      <c r="Q66" s="58"/>
      <c r="R66" s="84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</row>
    <row r="68" spans="1:31" x14ac:dyDescent="0.2">
      <c r="C68" s="2" t="s">
        <v>16</v>
      </c>
      <c r="D68" s="26">
        <f>SUM(C66+G64)</f>
        <v>2508.62</v>
      </c>
      <c r="H68" s="2" t="s">
        <v>18</v>
      </c>
      <c r="I68" s="3"/>
      <c r="J68" s="26">
        <f>SUM(H64)</f>
        <v>22770</v>
      </c>
      <c r="M68" s="61"/>
      <c r="N68" s="64"/>
    </row>
    <row r="69" spans="1:31" ht="13.5" thickBot="1" x14ac:dyDescent="0.25">
      <c r="B69" s="2"/>
      <c r="C69" s="20" t="s">
        <v>17</v>
      </c>
      <c r="D69" s="27">
        <f>SUM(R64)</f>
        <v>25666.22</v>
      </c>
      <c r="G69" s="3"/>
      <c r="H69" s="2" t="s">
        <v>19</v>
      </c>
      <c r="J69" s="27">
        <f>SUM(Q64)</f>
        <v>13946.910000000003</v>
      </c>
      <c r="L69" s="59"/>
      <c r="M69" s="59"/>
      <c r="N69" s="65"/>
      <c r="O69" s="68"/>
      <c r="Q69" s="55"/>
    </row>
    <row r="70" spans="1:31" ht="13.5" thickBot="1" x14ac:dyDescent="0.25">
      <c r="C70" s="2" t="s">
        <v>20</v>
      </c>
      <c r="D70" s="28">
        <f>SUM(D68+D69)</f>
        <v>28174.84</v>
      </c>
      <c r="H70" s="2" t="s">
        <v>21</v>
      </c>
      <c r="J70" s="46">
        <f>SUM(J68+R3-Q64+D68)</f>
        <v>28174.84</v>
      </c>
      <c r="K70" s="53"/>
      <c r="M70" s="62"/>
      <c r="N70" s="64"/>
      <c r="P70" s="1"/>
      <c r="Q70" s="2"/>
    </row>
    <row r="71" spans="1:31" x14ac:dyDescent="0.2">
      <c r="K71" s="53"/>
      <c r="N71" s="3"/>
    </row>
    <row r="72" spans="1:31" ht="13.5" thickBot="1" x14ac:dyDescent="0.25">
      <c r="K72" s="53"/>
      <c r="O72" s="55"/>
    </row>
    <row r="73" spans="1:31" x14ac:dyDescent="0.2">
      <c r="A73" s="105" t="s">
        <v>108</v>
      </c>
      <c r="B73" s="106">
        <v>24</v>
      </c>
      <c r="C73" s="107">
        <v>0</v>
      </c>
      <c r="D73" s="108"/>
      <c r="O73" s="55"/>
    </row>
    <row r="74" spans="1:31" x14ac:dyDescent="0.2">
      <c r="A74" s="109"/>
      <c r="B74" s="110">
        <v>23</v>
      </c>
      <c r="C74" s="111">
        <v>4515</v>
      </c>
      <c r="D74" s="112"/>
      <c r="O74" s="55"/>
    </row>
    <row r="75" spans="1:31" x14ac:dyDescent="0.2">
      <c r="A75" s="109"/>
      <c r="B75" s="110">
        <v>22</v>
      </c>
      <c r="C75" s="111">
        <v>2206</v>
      </c>
      <c r="D75" s="112"/>
      <c r="O75" s="55"/>
    </row>
    <row r="76" spans="1:31" ht="13.5" thickBot="1" x14ac:dyDescent="0.25">
      <c r="A76" s="109"/>
      <c r="B76" s="110">
        <v>21</v>
      </c>
      <c r="C76" s="111">
        <v>9809</v>
      </c>
      <c r="D76" s="112"/>
      <c r="F76" s="3"/>
    </row>
    <row r="77" spans="1:31" ht="13.5" thickBot="1" x14ac:dyDescent="0.25">
      <c r="A77" s="113"/>
      <c r="B77" s="114"/>
      <c r="C77" s="115">
        <f>SUM(C73:C76)</f>
        <v>16530</v>
      </c>
      <c r="D77" s="116" t="s">
        <v>109</v>
      </c>
    </row>
    <row r="79" spans="1:31" ht="13.5" thickBot="1" x14ac:dyDescent="0.25">
      <c r="D79" s="117"/>
      <c r="E79" s="117"/>
      <c r="F79" s="117"/>
      <c r="G79" s="117"/>
      <c r="H79" s="117"/>
    </row>
    <row r="80" spans="1:31" ht="15.75" thickBot="1" x14ac:dyDescent="0.3">
      <c r="B80" s="2"/>
      <c r="C80" s="118" t="s">
        <v>110</v>
      </c>
      <c r="D80" s="119"/>
      <c r="E80" s="119"/>
      <c r="F80" s="119"/>
      <c r="G80" s="119"/>
      <c r="H80" s="120"/>
    </row>
    <row r="81" spans="2:8" ht="15" x14ac:dyDescent="0.25">
      <c r="B81" s="2"/>
      <c r="C81" s="121"/>
      <c r="D81" s="122"/>
      <c r="E81" s="123"/>
      <c r="F81" s="123"/>
      <c r="G81" s="123"/>
      <c r="H81" s="124"/>
    </row>
    <row r="82" spans="2:8" ht="15" x14ac:dyDescent="0.25">
      <c r="B82" s="2"/>
      <c r="C82" s="121" t="s">
        <v>111</v>
      </c>
      <c r="D82" s="125">
        <v>4500</v>
      </c>
      <c r="E82" s="126" t="s">
        <v>112</v>
      </c>
      <c r="F82" s="126"/>
      <c r="G82" s="126"/>
      <c r="H82" s="127"/>
    </row>
    <row r="83" spans="2:8" ht="15" x14ac:dyDescent="0.25">
      <c r="B83" s="2"/>
      <c r="C83" s="121" t="s">
        <v>113</v>
      </c>
      <c r="D83" s="125">
        <v>2000</v>
      </c>
      <c r="E83" s="126" t="s">
        <v>114</v>
      </c>
      <c r="F83" s="128"/>
      <c r="G83" s="128"/>
      <c r="H83" s="129"/>
    </row>
    <row r="84" spans="2:8" ht="15" x14ac:dyDescent="0.25">
      <c r="B84" s="2"/>
      <c r="C84" s="121" t="s">
        <v>115</v>
      </c>
      <c r="D84" s="125">
        <v>1200</v>
      </c>
      <c r="E84" s="126" t="s">
        <v>116</v>
      </c>
      <c r="F84" s="128"/>
      <c r="G84" s="128"/>
      <c r="H84" s="129"/>
    </row>
    <row r="85" spans="2:8" ht="15.75" thickBot="1" x14ac:dyDescent="0.3">
      <c r="B85" s="2"/>
      <c r="C85" s="130" t="s">
        <v>117</v>
      </c>
      <c r="D85" s="125">
        <v>7500</v>
      </c>
      <c r="E85" s="126"/>
      <c r="F85" s="126"/>
      <c r="G85" s="126"/>
      <c r="H85" s="127"/>
    </row>
    <row r="86" spans="2:8" ht="15.75" thickBot="1" x14ac:dyDescent="0.3">
      <c r="B86" s="2"/>
      <c r="C86" s="118" t="s">
        <v>0</v>
      </c>
      <c r="D86" s="131">
        <f>SUM(D81:D85)</f>
        <v>15200</v>
      </c>
      <c r="E86" s="119"/>
      <c r="F86" s="119"/>
      <c r="G86" s="119"/>
      <c r="H86" s="120"/>
    </row>
    <row r="87" spans="2:8" x14ac:dyDescent="0.2">
      <c r="B87" s="2"/>
      <c r="D87" s="4"/>
      <c r="F87" s="117"/>
      <c r="G87" s="117"/>
      <c r="H87" s="117"/>
    </row>
    <row r="88" spans="2:8" x14ac:dyDescent="0.2">
      <c r="D88" s="117"/>
      <c r="E88" s="117"/>
      <c r="F88" s="117"/>
      <c r="G88" s="117"/>
      <c r="H88" s="117"/>
    </row>
    <row r="89" spans="2:8" x14ac:dyDescent="0.2">
      <c r="D89" s="117"/>
      <c r="E89" s="117"/>
      <c r="F89" s="117"/>
      <c r="G89" s="117"/>
      <c r="H89" s="117"/>
    </row>
    <row r="90" spans="2:8" x14ac:dyDescent="0.2">
      <c r="D90" s="117"/>
      <c r="E90" s="117"/>
      <c r="F90" s="117"/>
      <c r="G90" s="117"/>
      <c r="H90" s="117"/>
    </row>
    <row r="91" spans="2:8" x14ac:dyDescent="0.2">
      <c r="D91" s="117"/>
      <c r="E91" s="117"/>
      <c r="F91" s="117"/>
      <c r="G91" s="117"/>
      <c r="H91" s="117"/>
    </row>
    <row r="92" spans="2:8" x14ac:dyDescent="0.2">
      <c r="D92" s="117"/>
      <c r="E92" s="117"/>
      <c r="F92" s="117"/>
      <c r="G92" s="117"/>
      <c r="H92" s="117"/>
    </row>
    <row r="93" spans="2:8" x14ac:dyDescent="0.2">
      <c r="D93" s="117"/>
      <c r="E93" s="117"/>
      <c r="F93" s="117"/>
      <c r="G93" s="117"/>
      <c r="H93" s="117"/>
    </row>
    <row r="94" spans="2:8" x14ac:dyDescent="0.2">
      <c r="D94" s="117"/>
      <c r="E94" s="117"/>
      <c r="F94" s="117"/>
      <c r="G94" s="117"/>
      <c r="H94" s="117"/>
    </row>
    <row r="95" spans="2:8" x14ac:dyDescent="0.2">
      <c r="D95" s="117"/>
      <c r="E95" s="117"/>
      <c r="F95" s="117"/>
      <c r="G95" s="117"/>
      <c r="H95" s="117"/>
    </row>
    <row r="96" spans="2:8" x14ac:dyDescent="0.2">
      <c r="D96" s="117"/>
      <c r="E96" s="117"/>
      <c r="F96" s="117"/>
      <c r="G96" s="117"/>
      <c r="H96" s="117"/>
    </row>
    <row r="97" spans="4:8" x14ac:dyDescent="0.2">
      <c r="D97" s="117"/>
      <c r="E97" s="117"/>
      <c r="F97" s="117"/>
      <c r="G97" s="117"/>
      <c r="H97" s="117"/>
    </row>
    <row r="98" spans="4:8" x14ac:dyDescent="0.2">
      <c r="D98" s="117"/>
      <c r="E98" s="117"/>
      <c r="F98" s="117"/>
      <c r="G98" s="117"/>
      <c r="H98" s="117"/>
    </row>
    <row r="99" spans="4:8" x14ac:dyDescent="0.2">
      <c r="D99" s="117"/>
      <c r="E99" s="117"/>
      <c r="F99" s="117"/>
      <c r="G99" s="117"/>
      <c r="H99" s="117"/>
    </row>
    <row r="100" spans="4:8" x14ac:dyDescent="0.2">
      <c r="D100" s="117"/>
      <c r="E100" s="117"/>
      <c r="F100" s="117"/>
      <c r="G100" s="117"/>
      <c r="H100" s="117"/>
    </row>
    <row r="101" spans="4:8" x14ac:dyDescent="0.2">
      <c r="D101" s="117"/>
      <c r="E101" s="117"/>
      <c r="F101" s="117"/>
      <c r="G101" s="117"/>
      <c r="H101" s="117"/>
    </row>
    <row r="102" spans="4:8" x14ac:dyDescent="0.2">
      <c r="D102" s="117"/>
      <c r="E102" s="117"/>
      <c r="F102" s="117"/>
      <c r="G102" s="117"/>
      <c r="H102" s="117"/>
    </row>
    <row r="103" spans="4:8" x14ac:dyDescent="0.2">
      <c r="D103" s="117"/>
      <c r="E103" s="117"/>
      <c r="F103" s="117"/>
      <c r="G103" s="117"/>
      <c r="H103" s="117"/>
    </row>
    <row r="104" spans="4:8" x14ac:dyDescent="0.2">
      <c r="D104" s="117"/>
      <c r="E104" s="117"/>
      <c r="F104" s="117"/>
      <c r="G104" s="117"/>
      <c r="H104" s="117"/>
    </row>
    <row r="105" spans="4:8" x14ac:dyDescent="0.2">
      <c r="D105" s="117"/>
      <c r="E105" s="117"/>
      <c r="F105" s="117"/>
      <c r="G105" s="117"/>
      <c r="H105" s="117"/>
    </row>
    <row r="109" spans="4:8" x14ac:dyDescent="0.2">
      <c r="D109" s="132"/>
    </row>
  </sheetData>
  <mergeCells count="6">
    <mergeCell ref="A66:B66"/>
    <mergeCell ref="E66:G66"/>
    <mergeCell ref="A1:G2"/>
    <mergeCell ref="I1:P2"/>
    <mergeCell ref="A3:G3"/>
    <mergeCell ref="I3:P3"/>
  </mergeCells>
  <pageMargins left="0.7" right="0.7" top="0.75" bottom="0.75" header="0.3" footer="0.3"/>
  <pageSetup scale="52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Cash Book</vt:lpstr>
      <vt:lpstr>Sheet2</vt:lpstr>
      <vt:lpstr>Sheet3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Sarah</dc:creator>
  <cp:lastModifiedBy>19221190 - Ellie Crossland</cp:lastModifiedBy>
  <cp:lastPrinted>2022-02-27T14:34:20Z</cp:lastPrinted>
  <dcterms:created xsi:type="dcterms:W3CDTF">2018-02-24T13:02:26Z</dcterms:created>
  <dcterms:modified xsi:type="dcterms:W3CDTF">2025-02-26T23:33:45Z</dcterms:modified>
</cp:coreProperties>
</file>